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F:\HRCS Work\HRCS Website\From HRCS website\Analysis_Tools\"/>
    </mc:Choice>
  </mc:AlternateContent>
  <bookViews>
    <workbookView xWindow="0" yWindow="0" windowWidth="28800" windowHeight="9165" firstSheet="4" activeTab="7"/>
  </bookViews>
  <sheets>
    <sheet name="Key" sheetId="42" r:id="rId1"/>
    <sheet name="HC Totals" sheetId="51" r:id="rId2"/>
    <sheet name="RAC Totals" sheetId="48" r:id="rId3"/>
    <sheet name="RAC Award Numbers" sheetId="47" r:id="rId4"/>
    <sheet name="RAC Spending %" sheetId="22" r:id="rId5"/>
    <sheet name="RAC Summary Table" sheetId="53" r:id="rId6"/>
    <sheet name="HC Spending %" sheetId="3" r:id="rId7"/>
    <sheet name="Analysis_Data" sheetId="54" r:id="rId8"/>
  </sheets>
  <externalReferences>
    <externalReference r:id="rId9"/>
  </externalReferences>
  <definedNames>
    <definedName name="Analysis_Data">Analysis_Data!$A$1:$J$24</definedName>
    <definedName name="Analysis_Data_Range">OFFSET(INDIRECT("'" &amp; Key!$E$4 &amp; "'!$A$1"),0,0,Key!$G$4,Key!$I$4)</definedName>
    <definedName name="HC_Codes">[1]HRCSCodes!$E$2:$E$22</definedName>
    <definedName name="Proportions">[1]HRCSCodes!$A$2:$A$9</definedName>
    <definedName name="RA_Codes">[1]HRCSCodes!$B$2:$B$49</definedName>
  </definedNames>
  <calcPr calcId="152511"/>
  <pivotCaches>
    <pivotCache cacheId="5" r:id="rId10"/>
    <pivotCache cacheId="6" r:id="rId11"/>
    <pivotCache cacheId="7" r:id="rId12"/>
    <pivotCache cacheId="8" r:id="rId13"/>
    <pivotCache cacheId="9" r:id="rId14"/>
  </pivotCaches>
</workbook>
</file>

<file path=xl/calcChain.xml><?xml version="1.0" encoding="utf-8"?>
<calcChain xmlns="http://schemas.openxmlformats.org/spreadsheetml/2006/main">
  <c r="D26" i="42" l="1"/>
  <c r="E26" i="42"/>
  <c r="A28" i="22"/>
  <c r="A30" i="22"/>
  <c r="A32" i="22"/>
  <c r="A34" i="22"/>
  <c r="A27" i="22"/>
  <c r="A29" i="22"/>
  <c r="A31" i="22"/>
  <c r="A33" i="22"/>
  <c r="B33" i="22" l="1"/>
  <c r="B31" i="22"/>
  <c r="B29" i="22"/>
  <c r="A35" i="22"/>
  <c r="B35" i="22" s="1"/>
  <c r="B27" i="22"/>
  <c r="B34" i="22"/>
  <c r="B32" i="22"/>
  <c r="B30" i="22"/>
  <c r="B28" i="22"/>
</calcChain>
</file>

<file path=xl/sharedStrings.xml><?xml version="1.0" encoding="utf-8"?>
<sst xmlns="http://schemas.openxmlformats.org/spreadsheetml/2006/main" count="383" uniqueCount="109">
  <si>
    <t>UKCRC Health Research Classification System</t>
  </si>
  <si>
    <t>Pivot Table Analysis Spreadsheet v2 (10/12/2008)</t>
  </si>
  <si>
    <t>Each pivot analysis and chart is based on the data in this range -&gt;</t>
  </si>
  <si>
    <t xml:space="preserve">in the </t>
  </si>
  <si>
    <t>Analysis_Data</t>
  </si>
  <si>
    <t xml:space="preserve"> worksheet, the first </t>
  </si>
  <si>
    <t xml:space="preserve"> rows and </t>
  </si>
  <si>
    <t xml:space="preserve"> columns of data</t>
  </si>
  <si>
    <t xml:space="preserve">If you want to use data in a different range, edit the values in cells E4, G4 and I4 and then do a right click and Refresh Data on each pivot table. </t>
  </si>
  <si>
    <t>NB always check afterwards, that the totals in HC Totals and RAC Totals add up to the correct values</t>
  </si>
  <si>
    <t>The N column is used to analyse the total number of awards or studies in the analysis. It represents the Health Category proportion multiplied by the Research Activity Code proportion.</t>
  </si>
  <si>
    <t>All monetary analyses are based on the Amount_ column(s) which represent original Expenditure_ values multipied by the N value</t>
  </si>
  <si>
    <t>Example breakdown for one study:</t>
  </si>
  <si>
    <t>Award XXX001 for £3000 coded as 50% 7.1 and 50% 4.1 on the Research Activity Codes dimension and 50% Cancer and 50% Stroke on the Health Categories dimension</t>
  </si>
  <si>
    <t>This would appear in one row of the source Data_Entry worksheet with these values:</t>
  </si>
  <si>
    <t>Unique_Reference</t>
  </si>
  <si>
    <t>Expenditure_Total</t>
  </si>
  <si>
    <t>RA_1</t>
  </si>
  <si>
    <t>RA_1%</t>
  </si>
  <si>
    <t>RA_2</t>
  </si>
  <si>
    <t>RA_2%</t>
  </si>
  <si>
    <t>HC_1</t>
  </si>
  <si>
    <t>HC_1%</t>
  </si>
  <si>
    <t>HC_2</t>
  </si>
  <si>
    <t>HC_2%</t>
  </si>
  <si>
    <t>XXX01</t>
  </si>
  <si>
    <t>4.1</t>
  </si>
  <si>
    <t>Cancer</t>
  </si>
  <si>
    <t>Stroke</t>
  </si>
  <si>
    <t>It would appear in 4 rows of the Analysis_Data worksheet here with these values:</t>
  </si>
  <si>
    <t>Research Activity Code</t>
  </si>
  <si>
    <t>Health Category</t>
  </si>
  <si>
    <t>N</t>
  </si>
  <si>
    <t>Amount_Total</t>
  </si>
  <si>
    <t>4.1 Discovery and preclinical testing of markers and technologies</t>
  </si>
  <si>
    <t>7.1 Individual care needs</t>
  </si>
  <si>
    <t>TOTAL</t>
  </si>
  <si>
    <t>Funding Organisation</t>
  </si>
  <si>
    <t>(All)</t>
  </si>
  <si>
    <t>Data</t>
  </si>
  <si>
    <t>Research Activity Group</t>
  </si>
  <si>
    <t>Sum of N</t>
  </si>
  <si>
    <t>Sum of Amount_Total</t>
  </si>
  <si>
    <t>1 Underpinning</t>
  </si>
  <si>
    <t>2 Aetiology</t>
  </si>
  <si>
    <t>3 Prevention</t>
  </si>
  <si>
    <t>4 Detection and Diagnosis</t>
  </si>
  <si>
    <t>5 Treatment Development</t>
  </si>
  <si>
    <t>6 Treatment Evaluation</t>
  </si>
  <si>
    <t>7 Disease Management</t>
  </si>
  <si>
    <t>8 Health Services</t>
  </si>
  <si>
    <t>Grand Total</t>
  </si>
  <si>
    <t>Blood</t>
  </si>
  <si>
    <t>Cardiovascular</t>
  </si>
  <si>
    <t>Congenital Disorders</t>
  </si>
  <si>
    <t>Ear</t>
  </si>
  <si>
    <t>Infection</t>
  </si>
  <si>
    <t>Mental Health</t>
  </si>
  <si>
    <t>Metabolic and Endocrine</t>
  </si>
  <si>
    <t>Neurological</t>
  </si>
  <si>
    <t>Oral and Gastrointestinal</t>
  </si>
  <si>
    <t>Reproductive Health and Childbirth</t>
  </si>
  <si>
    <t>Skin</t>
  </si>
  <si>
    <t>Total</t>
  </si>
  <si>
    <t>1.1 Normal biological development and functioning</t>
  </si>
  <si>
    <t>2.3 Psychological, social and economic factors</t>
  </si>
  <si>
    <t>3.1 Primary prevention interventions to modify behaviours or promote well-being</t>
  </si>
  <si>
    <t>3.3 Nutrition and chemoprevention</t>
  </si>
  <si>
    <t>5.4 Surgery</t>
  </si>
  <si>
    <t>6.4 Surgery</t>
  </si>
  <si>
    <t>8.4 Research design and methodologies</t>
  </si>
  <si>
    <t>Kite diagram data derived from pivot table above</t>
  </si>
  <si>
    <t>Positive</t>
  </si>
  <si>
    <t>Negative</t>
  </si>
  <si>
    <t>Label</t>
  </si>
  <si>
    <t>3 Prevention Total</t>
  </si>
  <si>
    <t>4 Detection and Diagnosis Total</t>
  </si>
  <si>
    <t>5 Treatment Development Total</t>
  </si>
  <si>
    <t>6 Treatment Evaluation Total</t>
  </si>
  <si>
    <t>7 Disease Management Total</t>
  </si>
  <si>
    <t>8 Health Services Total</t>
  </si>
  <si>
    <t>1 Underpinning Total</t>
  </si>
  <si>
    <t>2 Aetiology Total</t>
  </si>
  <si>
    <t>Title</t>
  </si>
  <si>
    <t>Abstract</t>
  </si>
  <si>
    <t>Coder Comment</t>
  </si>
  <si>
    <t>XX001</t>
  </si>
  <si>
    <t>Acme Health Council</t>
  </si>
  <si>
    <t>Title 1</t>
  </si>
  <si>
    <t>Abstract 1</t>
  </si>
  <si>
    <t>Dummy data 1</t>
  </si>
  <si>
    <t>XX002</t>
  </si>
  <si>
    <t>Title 2</t>
  </si>
  <si>
    <t>Abstract 2</t>
  </si>
  <si>
    <t>Dummy data 2</t>
  </si>
  <si>
    <t>XX003</t>
  </si>
  <si>
    <t>Big Pharma Ltd</t>
  </si>
  <si>
    <t>Title 3</t>
  </si>
  <si>
    <t>Abstract 3</t>
  </si>
  <si>
    <t>Dummy data 3</t>
  </si>
  <si>
    <t>XX004</t>
  </si>
  <si>
    <t>Health Charity UK</t>
  </si>
  <si>
    <t>Title 4</t>
  </si>
  <si>
    <t>Abstract 4</t>
  </si>
  <si>
    <t>Dummy data 4</t>
  </si>
  <si>
    <t>XX005</t>
  </si>
  <si>
    <t>Title 5</t>
  </si>
  <si>
    <t>Abstract 5</t>
  </si>
  <si>
    <t>Dummy data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</si>
</sst>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7" formatCode="&quot;£&quot;#,##0.00;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"/>
    <numFmt numFmtId="166" formatCode="0.0"/>
  </numFmts>
  <fonts count="9">
    <font>
      <sz val="10"/>
      <name val="Arial"/>
    </font>
    <font>
      <sz val="10"/>
      <name val="Arial"/>
    </font>
    <font>
      <sz val="10"/>
      <name val="Arial"/>
    </font>
    <font>
      <sz val="8"/>
      <name val="Arial"/>
    </font>
    <font>
      <sz val="14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pivotButton="1" applyBorder="1"/>
    <xf numFmtId="0" fontId="0" fillId="0" borderId="5" xfId="0" applyBorder="1"/>
    <xf numFmtId="0" fontId="0" fillId="0" borderId="6" xfId="0" applyBorder="1"/>
    <xf numFmtId="10" fontId="0" fillId="0" borderId="0" xfId="0" applyNumberFormat="1"/>
    <xf numFmtId="0" fontId="0" fillId="0" borderId="7" xfId="0" applyBorder="1"/>
    <xf numFmtId="0" fontId="0" fillId="0" borderId="0" xfId="0" quotePrefix="1" applyNumberFormat="1"/>
    <xf numFmtId="7" fontId="0" fillId="0" borderId="0" xfId="0" applyNumberFormat="1"/>
    <xf numFmtId="0" fontId="0" fillId="0" borderId="8" xfId="0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10" fontId="0" fillId="0" borderId="1" xfId="0" applyNumberFormat="1" applyBorder="1"/>
    <xf numFmtId="10" fontId="0" fillId="0" borderId="3" xfId="0" applyNumberFormat="1" applyBorder="1"/>
    <xf numFmtId="10" fontId="0" fillId="0" borderId="4" xfId="0" applyNumberFormat="1" applyBorder="1"/>
    <xf numFmtId="10" fontId="0" fillId="0" borderId="5" xfId="0" applyNumberFormat="1" applyBorder="1"/>
    <xf numFmtId="10" fontId="0" fillId="0" borderId="11" xfId="0" applyNumberFormat="1" applyBorder="1"/>
    <xf numFmtId="10" fontId="0" fillId="0" borderId="6" xfId="0" applyNumberFormat="1" applyBorder="1"/>
    <xf numFmtId="0" fontId="0" fillId="0" borderId="3" xfId="0" applyNumberFormat="1" applyBorder="1"/>
    <xf numFmtId="0" fontId="0" fillId="0" borderId="5" xfId="0" applyNumberFormat="1" applyBorder="1"/>
    <xf numFmtId="0" fontId="0" fillId="0" borderId="11" xfId="0" applyNumberFormat="1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4" xfId="0" applyNumberFormat="1" applyBorder="1"/>
    <xf numFmtId="0" fontId="0" fillId="0" borderId="12" xfId="0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0" fontId="4" fillId="2" borderId="0" xfId="0" applyFont="1" applyFill="1"/>
    <xf numFmtId="0" fontId="0" fillId="2" borderId="0" xfId="0" applyFill="1"/>
    <xf numFmtId="0" fontId="7" fillId="2" borderId="0" xfId="0" applyFont="1" applyFill="1"/>
    <xf numFmtId="0" fontId="5" fillId="2" borderId="0" xfId="0" applyFont="1" applyFill="1"/>
    <xf numFmtId="0" fontId="6" fillId="0" borderId="0" xfId="0" applyFont="1" applyFill="1"/>
    <xf numFmtId="0" fontId="6" fillId="3" borderId="0" xfId="0" applyFont="1" applyFill="1"/>
    <xf numFmtId="0" fontId="0" fillId="3" borderId="0" xfId="0" applyFill="1"/>
    <xf numFmtId="10" fontId="0" fillId="3" borderId="0" xfId="0" applyNumberFormat="1" applyFill="1"/>
    <xf numFmtId="10" fontId="6" fillId="3" borderId="0" xfId="0" applyNumberFormat="1" applyFont="1" applyFill="1"/>
    <xf numFmtId="0" fontId="0" fillId="4" borderId="0" xfId="0" applyFill="1"/>
    <xf numFmtId="0" fontId="6" fillId="4" borderId="0" xfId="0" applyFont="1" applyFill="1"/>
    <xf numFmtId="0" fontId="0" fillId="0" borderId="0" xfId="0" applyFill="1"/>
    <xf numFmtId="0" fontId="0" fillId="0" borderId="13" xfId="0" applyBorder="1"/>
    <xf numFmtId="0" fontId="0" fillId="4" borderId="1" xfId="0" applyFill="1" applyBorder="1"/>
    <xf numFmtId="0" fontId="0" fillId="4" borderId="6" xfId="0" applyFill="1" applyBorder="1"/>
    <xf numFmtId="0" fontId="0" fillId="0" borderId="0" xfId="0" applyAlignment="1">
      <alignment horizontal="right"/>
    </xf>
    <xf numFmtId="0" fontId="0" fillId="0" borderId="0" xfId="0" applyNumberFormat="1"/>
    <xf numFmtId="7" fontId="6" fillId="4" borderId="0" xfId="0" applyNumberFormat="1" applyFont="1" applyFill="1" applyAlignment="1"/>
    <xf numFmtId="0" fontId="6" fillId="0" borderId="0" xfId="0" applyFont="1" applyFill="1" applyAlignment="1"/>
    <xf numFmtId="6" fontId="6" fillId="3" borderId="0" xfId="0" applyNumberFormat="1" applyFont="1" applyFill="1"/>
    <xf numFmtId="0" fontId="8" fillId="3" borderId="0" xfId="0" applyFont="1" applyFill="1"/>
    <xf numFmtId="49" fontId="6" fillId="5" borderId="14" xfId="0" applyNumberFormat="1" applyFont="1" applyFill="1" applyBorder="1" applyAlignment="1"/>
    <xf numFmtId="164" fontId="6" fillId="5" borderId="14" xfId="1" applyNumberFormat="1" applyFont="1" applyFill="1" applyBorder="1"/>
    <xf numFmtId="166" fontId="6" fillId="5" borderId="14" xfId="0" applyNumberFormat="1" applyFont="1" applyFill="1" applyBorder="1" applyAlignment="1"/>
    <xf numFmtId="0" fontId="8" fillId="5" borderId="14" xfId="0" applyFont="1" applyFill="1" applyBorder="1"/>
    <xf numFmtId="7" fontId="6" fillId="5" borderId="14" xfId="1" applyNumberFormat="1" applyFont="1" applyFill="1" applyBorder="1"/>
    <xf numFmtId="0" fontId="6" fillId="5" borderId="14" xfId="0" quotePrefix="1" applyFont="1" applyFill="1" applyBorder="1"/>
    <xf numFmtId="166" fontId="6" fillId="5" borderId="14" xfId="0" applyNumberFormat="1" applyFont="1" applyFill="1" applyBorder="1"/>
    <xf numFmtId="0" fontId="6" fillId="5" borderId="14" xfId="0" applyFont="1" applyFill="1" applyBorder="1"/>
    <xf numFmtId="0" fontId="6" fillId="5" borderId="14" xfId="0" applyFont="1" applyFill="1" applyBorder="1" applyAlignment="1">
      <alignment horizontal="right"/>
    </xf>
    <xf numFmtId="0" fontId="0" fillId="5" borderId="14" xfId="0" quotePrefix="1" applyFill="1" applyBorder="1"/>
    <xf numFmtId="0" fontId="0" fillId="5" borderId="14" xfId="0" applyFill="1" applyBorder="1"/>
    <xf numFmtId="7" fontId="0" fillId="5" borderId="14" xfId="0" applyNumberFormat="1" applyFill="1" applyBorder="1" applyAlignment="1">
      <alignment horizontal="right"/>
    </xf>
    <xf numFmtId="0" fontId="0" fillId="6" borderId="14" xfId="0" applyFill="1" applyBorder="1" applyAlignment="1">
      <alignment horizontal="right"/>
    </xf>
    <xf numFmtId="0" fontId="1" fillId="6" borderId="14" xfId="0" applyFont="1" applyFill="1" applyBorder="1"/>
    <xf numFmtId="0" fontId="0" fillId="6" borderId="14" xfId="0" applyFill="1" applyBorder="1"/>
  </cellXfs>
  <cellStyles count="2">
    <cellStyle name="Currency" xfId="1" builtinId="4"/>
    <cellStyle name="Normal" xfId="0" builtinId="0"/>
  </cellStyles>
  <dxfs count="2">
    <dxf>
      <numFmt numFmtId="14" formatCode="0.00%"/>
    </dxf>
    <dxf>
      <numFmt numFmtId="0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FF00"/>
      <rgbColor rgb="00CC3399"/>
      <rgbColor rgb="0099CC00"/>
      <rgbColor rgb="00996600"/>
      <rgbColor rgb="0066CCFF"/>
      <rgbColor rgb="001C1C1C"/>
      <rgbColor rgb="00FF660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pivotCacheDefinition" Target="pivotCache/pivotCacheDefinition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[SimplePivotAnalysisv2.xlsx]RAC Award Numbers!PivotTable1</c:name>
    <c:fmtId val="0"/>
  </c:pivotSource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Number of studies by research activity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  <c:pivotFmt>
        <c:idx val="1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'RAC Award Numbers'!$B$4:$B$5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'RAC Award Numbers'!$A$6:$A$15</c:f>
              <c:strCache>
                <c:ptCount val="9"/>
                <c:pt idx="0">
                  <c:v>1.1 Normal biological development and functioning</c:v>
                </c:pt>
                <c:pt idx="1">
                  <c:v>2.3 Psychological, social and economic factors</c:v>
                </c:pt>
                <c:pt idx="2">
                  <c:v>3.1 Primary prevention interventions to modify behaviours or promote well-being</c:v>
                </c:pt>
                <c:pt idx="3">
                  <c:v>3.3 Nutrition and chemoprevention</c:v>
                </c:pt>
                <c:pt idx="4">
                  <c:v>4.1 Discovery and preclinical testing of markers and technologies</c:v>
                </c:pt>
                <c:pt idx="5">
                  <c:v>5.4 Surgery</c:v>
                </c:pt>
                <c:pt idx="6">
                  <c:v>6.4 Surgery</c:v>
                </c:pt>
                <c:pt idx="7">
                  <c:v>7.1 Individual care needs</c:v>
                </c:pt>
                <c:pt idx="8">
                  <c:v>8.4 Research design and methodologies</c:v>
                </c:pt>
              </c:strCache>
            </c:strRef>
          </c:cat>
          <c:val>
            <c:numRef>
              <c:f>'RAC Award Numbers'!$B$6:$B$15</c:f>
              <c:numCache>
                <c:formatCode>General</c:formatCode>
                <c:ptCount val="9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0.99999999999999889</c:v>
                </c:pt>
                <c:pt idx="8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1917672"/>
        <c:axId val="381918064"/>
      </c:barChart>
      <c:catAx>
        <c:axId val="381917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Research activity codes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918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191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917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[SimplePivotAnalysisv2.xlsx]RAC Spending %!PivotTable1</c:name>
    <c:fmtId val="0"/>
  </c:pivotSource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Percent total spending by research activity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25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"/>
        <c:spPr>
          <a:solidFill>
            <a:srgbClr val="FFFF00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3"/>
        <c:spPr>
          <a:solidFill>
            <a:srgbClr val="CC3399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4"/>
        <c:spPr>
          <a:solidFill>
            <a:srgbClr val="99CC00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5"/>
        <c:spPr>
          <a:solidFill>
            <a:srgbClr val="996600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6"/>
        <c:spPr>
          <a:solidFill>
            <a:srgbClr val="66CC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7"/>
        <c:spPr>
          <a:solidFill>
            <a:srgbClr val="1C1C1C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8"/>
        <c:spPr>
          <a:solidFill>
            <a:srgbClr val="FF6600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9"/>
        <c:spPr>
          <a:solidFill>
            <a:srgbClr val="FFFF00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25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1"/>
        <c:spPr>
          <a:solidFill>
            <a:srgbClr val="FFFF00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2"/>
        <c:spPr>
          <a:solidFill>
            <a:srgbClr val="CC3399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3"/>
        <c:spPr>
          <a:solidFill>
            <a:srgbClr val="99CC00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4"/>
        <c:spPr>
          <a:solidFill>
            <a:srgbClr val="996600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5"/>
        <c:spPr>
          <a:solidFill>
            <a:srgbClr val="66CC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6"/>
        <c:spPr>
          <a:solidFill>
            <a:srgbClr val="1C1C1C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7"/>
        <c:spPr>
          <a:solidFill>
            <a:srgbClr val="FF6600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18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25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rgbClr val="FFFF00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0"/>
        <c:spPr>
          <a:solidFill>
            <a:srgbClr val="CC3399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1"/>
        <c:spPr>
          <a:solidFill>
            <a:srgbClr val="99CC00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2"/>
        <c:spPr>
          <a:solidFill>
            <a:srgbClr val="996600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3"/>
        <c:spPr>
          <a:solidFill>
            <a:srgbClr val="66CC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4"/>
        <c:spPr>
          <a:solidFill>
            <a:srgbClr val="1C1C1C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5"/>
        <c:spPr>
          <a:solidFill>
            <a:srgbClr val="FF6600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6"/>
        <c:spPr>
          <a:solidFill>
            <a:srgbClr val="FFFF00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925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8"/>
        <c:spPr>
          <a:solidFill>
            <a:srgbClr val="CC3399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29"/>
        <c:spPr>
          <a:solidFill>
            <a:srgbClr val="99CC00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30"/>
        <c:spPr>
          <a:solidFill>
            <a:srgbClr val="996600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31"/>
        <c:spPr>
          <a:solidFill>
            <a:srgbClr val="66CCFF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32"/>
        <c:spPr>
          <a:solidFill>
            <a:srgbClr val="1C1C1C"/>
          </a:solidFill>
          <a:ln w="12700">
            <a:solidFill>
              <a:srgbClr val="000000"/>
            </a:solidFill>
            <a:prstDash val="solid"/>
          </a:ln>
        </c:spPr>
      </c:pivotFmt>
      <c:pivotFmt>
        <c:idx val="33"/>
        <c:spPr>
          <a:solidFill>
            <a:srgbClr val="FF6600"/>
          </a:solidFill>
          <a:ln w="12700">
            <a:solidFill>
              <a:srgbClr val="000000"/>
            </a:solidFill>
            <a:prstDash val="solid"/>
          </a:ln>
        </c:spPr>
      </c:pivotFmt>
    </c:pivotFmts>
    <c:plotArea>
      <c:layout/>
      <c:pieChart>
        <c:varyColors val="1"/>
        <c:ser>
          <c:idx val="0"/>
          <c:order val="0"/>
          <c:tx>
            <c:strRef>
              <c:f>'RAC Spending %'!$B$4:$B$5</c:f>
              <c:strCache>
                <c:ptCount val="1"/>
                <c:pt idx="0">
                  <c:v>Sum of Amount_Total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66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1C1C1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'RAC Spending %'!$A$6:$A$14</c:f>
              <c:strCache>
                <c:ptCount val="8"/>
                <c:pt idx="0">
                  <c:v>1 Underpinning</c:v>
                </c:pt>
                <c:pt idx="1">
                  <c:v>2 Aetiology</c:v>
                </c:pt>
                <c:pt idx="2">
                  <c:v>3 Prevention</c:v>
                </c:pt>
                <c:pt idx="3">
                  <c:v>4 Detection and Diagnosis</c:v>
                </c:pt>
                <c:pt idx="4">
                  <c:v>5 Treatment Development</c:v>
                </c:pt>
                <c:pt idx="5">
                  <c:v>6 Treatment Evaluation</c:v>
                </c:pt>
                <c:pt idx="6">
                  <c:v>7 Disease Management</c:v>
                </c:pt>
                <c:pt idx="7">
                  <c:v>8 Health Services</c:v>
                </c:pt>
              </c:strCache>
            </c:strRef>
          </c:cat>
          <c:val>
            <c:numRef>
              <c:f>'RAC Spending %'!$B$6:$B$14</c:f>
              <c:numCache>
                <c:formatCode>0.00%</c:formatCode>
                <c:ptCount val="8"/>
                <c:pt idx="0">
                  <c:v>3.3333333111111113E-2</c:v>
                </c:pt>
                <c:pt idx="1">
                  <c:v>3.3333333111111113E-2</c:v>
                </c:pt>
                <c:pt idx="2">
                  <c:v>0.16666666555555554</c:v>
                </c:pt>
                <c:pt idx="3">
                  <c:v>0.13333333244444445</c:v>
                </c:pt>
                <c:pt idx="4">
                  <c:v>0.13333333244444445</c:v>
                </c:pt>
                <c:pt idx="5">
                  <c:v>6.6666666222222226E-2</c:v>
                </c:pt>
                <c:pt idx="6">
                  <c:v>0.33333333777777774</c:v>
                </c:pt>
                <c:pt idx="7">
                  <c:v>9.9999999333333325E-2</c:v>
                </c:pt>
              </c:numCache>
            </c:numRef>
          </c:val>
        </c:ser>
        <c:ser>
          <c:idx val="1"/>
          <c:order val="1"/>
          <c:tx>
            <c:strRef>
              <c:f>'RAC Spending %'!$C$4:$C$5</c:f>
              <c:strCache>
                <c:ptCount val="1"/>
                <c:pt idx="0">
                  <c:v>Sum of 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CC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66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1C1C1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'RAC Spending %'!$A$6:$A$14</c:f>
              <c:strCache>
                <c:ptCount val="8"/>
                <c:pt idx="0">
                  <c:v>1 Underpinning</c:v>
                </c:pt>
                <c:pt idx="1">
                  <c:v>2 Aetiology</c:v>
                </c:pt>
                <c:pt idx="2">
                  <c:v>3 Prevention</c:v>
                </c:pt>
                <c:pt idx="3">
                  <c:v>4 Detection and Diagnosis</c:v>
                </c:pt>
                <c:pt idx="4">
                  <c:v>5 Treatment Development</c:v>
                </c:pt>
                <c:pt idx="5">
                  <c:v>6 Treatment Evaluation</c:v>
                </c:pt>
                <c:pt idx="6">
                  <c:v>7 Disease Management</c:v>
                </c:pt>
                <c:pt idx="7">
                  <c:v>8 Health Services</c:v>
                </c:pt>
              </c:strCache>
            </c:strRef>
          </c:cat>
          <c:val>
            <c:numRef>
              <c:f>'RAC Spending %'!$C$6:$C$14</c:f>
              <c:numCache>
                <c:formatCode>General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1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0.99999999999999889</c:v>
                </c:pt>
                <c:pt idx="7">
                  <c:v>0.5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Percent total spend by research activity - kite diagram</a:t>
            </a:r>
          </a:p>
        </c:rich>
      </c:tx>
      <c:layout>
        <c:manualLayout>
          <c:xMode val="edge"/>
          <c:yMode val="edge"/>
          <c:x val="0.22823218997361477"/>
          <c:y val="3.0878895671225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22163588390501"/>
          <c:y val="0.16864627635822951"/>
          <c:w val="0.85092348284960417"/>
          <c:h val="0.71496519977221251"/>
        </c:manualLayout>
      </c:layout>
      <c:areaChart>
        <c:grouping val="standard"/>
        <c:varyColors val="0"/>
        <c:ser>
          <c:idx val="0"/>
          <c:order val="0"/>
          <c:tx>
            <c:v>+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'RAC Spending %'!$C$27:$C$34</c:f>
              <c:strCache>
                <c:ptCount val="8"/>
                <c:pt idx="0">
                  <c:v>1 Underpinning</c:v>
                </c:pt>
                <c:pt idx="1">
                  <c:v>2 Aetiology</c:v>
                </c:pt>
                <c:pt idx="2">
                  <c:v>3 Prevention</c:v>
                </c:pt>
                <c:pt idx="3">
                  <c:v>4 Detection and Diagnosis</c:v>
                </c:pt>
                <c:pt idx="4">
                  <c:v>5 Treatment Development</c:v>
                </c:pt>
                <c:pt idx="5">
                  <c:v>6 Treatment Evaluation</c:v>
                </c:pt>
                <c:pt idx="6">
                  <c:v>7 Disease Management</c:v>
                </c:pt>
                <c:pt idx="7">
                  <c:v>8 Health Services</c:v>
                </c:pt>
              </c:strCache>
            </c:strRef>
          </c:cat>
          <c:val>
            <c:numRef>
              <c:f>'RAC Spending %'!$A$27:$A$34</c:f>
              <c:numCache>
                <c:formatCode>0.00%</c:formatCode>
                <c:ptCount val="8"/>
                <c:pt idx="0">
                  <c:v>1.6666666555555557E-2</c:v>
                </c:pt>
                <c:pt idx="1">
                  <c:v>1.6666666555555557E-2</c:v>
                </c:pt>
                <c:pt idx="2">
                  <c:v>8.3333332777777769E-2</c:v>
                </c:pt>
                <c:pt idx="3">
                  <c:v>6.6666666222222226E-2</c:v>
                </c:pt>
                <c:pt idx="4">
                  <c:v>6.6666666222222226E-2</c:v>
                </c:pt>
                <c:pt idx="5">
                  <c:v>3.3333333111111113E-2</c:v>
                </c:pt>
                <c:pt idx="6">
                  <c:v>0.16666666888888887</c:v>
                </c:pt>
                <c:pt idx="7">
                  <c:v>4.9999999666666663E-2</c:v>
                </c:pt>
              </c:numCache>
            </c:numRef>
          </c:val>
        </c:ser>
        <c:ser>
          <c:idx val="1"/>
          <c:order val="1"/>
          <c:tx>
            <c:v>-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'RAC Spending %'!$C$27:$C$34</c:f>
              <c:strCache>
                <c:ptCount val="8"/>
                <c:pt idx="0">
                  <c:v>1 Underpinning</c:v>
                </c:pt>
                <c:pt idx="1">
                  <c:v>2 Aetiology</c:v>
                </c:pt>
                <c:pt idx="2">
                  <c:v>3 Prevention</c:v>
                </c:pt>
                <c:pt idx="3">
                  <c:v>4 Detection and Diagnosis</c:v>
                </c:pt>
                <c:pt idx="4">
                  <c:v>5 Treatment Development</c:v>
                </c:pt>
                <c:pt idx="5">
                  <c:v>6 Treatment Evaluation</c:v>
                </c:pt>
                <c:pt idx="6">
                  <c:v>7 Disease Management</c:v>
                </c:pt>
                <c:pt idx="7">
                  <c:v>8 Health Services</c:v>
                </c:pt>
              </c:strCache>
            </c:strRef>
          </c:cat>
          <c:val>
            <c:numRef>
              <c:f>'RAC Spending %'!$B$27:$B$34</c:f>
              <c:numCache>
                <c:formatCode>0.00%</c:formatCode>
                <c:ptCount val="8"/>
                <c:pt idx="0">
                  <c:v>-1.6666666555555557E-2</c:v>
                </c:pt>
                <c:pt idx="1">
                  <c:v>-1.6666666555555557E-2</c:v>
                </c:pt>
                <c:pt idx="2">
                  <c:v>-8.3333332777777769E-2</c:v>
                </c:pt>
                <c:pt idx="3">
                  <c:v>-6.6666666222222226E-2</c:v>
                </c:pt>
                <c:pt idx="4">
                  <c:v>-6.6666666222222226E-2</c:v>
                </c:pt>
                <c:pt idx="5">
                  <c:v>-3.3333333111111113E-2</c:v>
                </c:pt>
                <c:pt idx="6">
                  <c:v>-0.16666666888888887</c:v>
                </c:pt>
                <c:pt idx="7">
                  <c:v>-4.9999999666666663E-2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164768"/>
        <c:axId val="379164376"/>
      </c:areaChart>
      <c:catAx>
        <c:axId val="379164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Research activity</a:t>
                </a:r>
              </a:p>
            </c:rich>
          </c:tx>
          <c:layout>
            <c:manualLayout>
              <c:xMode val="edge"/>
              <c:yMode val="edge"/>
              <c:x val="0.45514511873350921"/>
              <c:y val="0.909739772467632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16437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379164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1108179419525065E-2"/>
              <c:y val="0.4346798390641690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1647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[SimplePivotAnalysisv2.xlsx]HC Spending %!PivotTable1</c:name>
    <c:fmtId val="0"/>
  </c:pivotSource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Percentage of spending attributed to all health categories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8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8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'HC Spending %'!$B$4:$B$5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'HC Spending %'!$A$6:$A$19</c:f>
              <c:strCache>
                <c:ptCount val="13"/>
                <c:pt idx="0">
                  <c:v>Blood</c:v>
                </c:pt>
                <c:pt idx="1">
                  <c:v>Cancer</c:v>
                </c:pt>
                <c:pt idx="2">
                  <c:v>Cardiovascular</c:v>
                </c:pt>
                <c:pt idx="3">
                  <c:v>Congenital Disorders</c:v>
                </c:pt>
                <c:pt idx="4">
                  <c:v>Metabolic and Endocrine</c:v>
                </c:pt>
                <c:pt idx="5">
                  <c:v>Neurological</c:v>
                </c:pt>
                <c:pt idx="6">
                  <c:v>Oral and Gastrointestinal</c:v>
                </c:pt>
                <c:pt idx="7">
                  <c:v>Skin</c:v>
                </c:pt>
                <c:pt idx="8">
                  <c:v>Infection</c:v>
                </c:pt>
                <c:pt idx="9">
                  <c:v>Mental Health</c:v>
                </c:pt>
                <c:pt idx="10">
                  <c:v>Reproductive Health and Childbirth</c:v>
                </c:pt>
                <c:pt idx="11">
                  <c:v>Ear</c:v>
                </c:pt>
                <c:pt idx="12">
                  <c:v>Stroke</c:v>
                </c:pt>
              </c:strCache>
            </c:strRef>
          </c:cat>
          <c:val>
            <c:numRef>
              <c:f>'HC Spending %'!$B$6:$B$19</c:f>
              <c:numCache>
                <c:formatCode>0.00%</c:formatCode>
                <c:ptCount val="13"/>
                <c:pt idx="0">
                  <c:v>3.3333333111111113E-2</c:v>
                </c:pt>
                <c:pt idx="1">
                  <c:v>3.3333333111111113E-2</c:v>
                </c:pt>
                <c:pt idx="2">
                  <c:v>6.6666666222222226E-2</c:v>
                </c:pt>
                <c:pt idx="3">
                  <c:v>6.6666666222222226E-2</c:v>
                </c:pt>
                <c:pt idx="4">
                  <c:v>6.6666666222222226E-2</c:v>
                </c:pt>
                <c:pt idx="5">
                  <c:v>6.6666666222222226E-2</c:v>
                </c:pt>
                <c:pt idx="6">
                  <c:v>6.6666666222222226E-2</c:v>
                </c:pt>
                <c:pt idx="7">
                  <c:v>6.6666666222222226E-2</c:v>
                </c:pt>
                <c:pt idx="8">
                  <c:v>9.9999999333333339E-2</c:v>
                </c:pt>
                <c:pt idx="9">
                  <c:v>9.9999999333333339E-2</c:v>
                </c:pt>
                <c:pt idx="10">
                  <c:v>0.11111111259259258</c:v>
                </c:pt>
                <c:pt idx="11">
                  <c:v>0.11111111259259258</c:v>
                </c:pt>
                <c:pt idx="12">
                  <c:v>0.11111111259259258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1916888"/>
        <c:axId val="378694848"/>
      </c:barChart>
      <c:catAx>
        <c:axId val="38191688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Health Category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694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8694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9168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2</xdr:row>
      <xdr:rowOff>85725</xdr:rowOff>
    </xdr:from>
    <xdr:to>
      <xdr:col>14</xdr:col>
      <xdr:colOff>333375</xdr:colOff>
      <xdr:row>34</xdr:row>
      <xdr:rowOff>57150</xdr:rowOff>
    </xdr:to>
    <xdr:graphicFrame macro="">
      <xdr:nvGraphicFramePr>
        <xdr:cNvPr id="307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495300</xdr:colOff>
      <xdr:row>0</xdr:row>
      <xdr:rowOff>0</xdr:rowOff>
    </xdr:from>
    <xdr:to>
      <xdr:col>9</xdr:col>
      <xdr:colOff>1104900</xdr:colOff>
      <xdr:row>29</xdr:row>
      <xdr:rowOff>47625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752475</xdr:colOff>
      <xdr:row>30</xdr:row>
      <xdr:rowOff>28575</xdr:rowOff>
    </xdr:from>
    <xdr:to>
      <xdr:col>9</xdr:col>
      <xdr:colOff>914400</xdr:colOff>
      <xdr:row>54</xdr:row>
      <xdr:rowOff>152400</xdr:rowOff>
    </xdr:to>
    <xdr:graphicFrame macro="">
      <xdr:nvGraphicFramePr>
        <xdr:cNvPr id="12323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781050</xdr:colOff>
      <xdr:row>1</xdr:row>
      <xdr:rowOff>47625</xdr:rowOff>
    </xdr:from>
    <xdr:to>
      <xdr:col>11</xdr:col>
      <xdr:colOff>590550</xdr:colOff>
      <xdr:row>33</xdr:row>
      <xdr:rowOff>104775</xdr:rowOff>
    </xdr:to>
    <xdr:graphicFrame macro="">
      <xdr:nvGraphicFramePr>
        <xdr:cNvPr id="205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mpleDataEntry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DataEntry"/>
      <sheetName val="HRCSCodes"/>
    </sheetNames>
    <sheetDataSet>
      <sheetData sheetId="0"/>
      <sheetData sheetId="1"/>
      <sheetData sheetId="2">
        <row r="2">
          <cell r="A2">
            <v>0</v>
          </cell>
          <cell r="B2" t="str">
            <v>1.1</v>
          </cell>
          <cell r="E2" t="str">
            <v>Blood</v>
          </cell>
        </row>
        <row r="3">
          <cell r="A3">
            <v>20</v>
          </cell>
          <cell r="B3" t="str">
            <v>1.2</v>
          </cell>
          <cell r="E3" t="str">
            <v>Cancer</v>
          </cell>
        </row>
        <row r="4">
          <cell r="A4">
            <v>25</v>
          </cell>
          <cell r="B4" t="str">
            <v>1.3</v>
          </cell>
          <cell r="E4" t="str">
            <v>Cardio</v>
          </cell>
        </row>
        <row r="5">
          <cell r="A5">
            <v>33.333333333333329</v>
          </cell>
          <cell r="B5" t="str">
            <v>1.4</v>
          </cell>
          <cell r="E5" t="str">
            <v>Congenital</v>
          </cell>
        </row>
        <row r="6">
          <cell r="A6">
            <v>50</v>
          </cell>
          <cell r="B6" t="str">
            <v>1.5</v>
          </cell>
          <cell r="E6" t="str">
            <v>Ear</v>
          </cell>
        </row>
        <row r="7">
          <cell r="A7">
            <v>66.666666666666657</v>
          </cell>
          <cell r="B7" t="str">
            <v>2.1</v>
          </cell>
          <cell r="E7" t="str">
            <v>Eye</v>
          </cell>
        </row>
        <row r="8">
          <cell r="A8">
            <v>75</v>
          </cell>
          <cell r="B8" t="str">
            <v>2.2</v>
          </cell>
          <cell r="E8" t="str">
            <v>Infection</v>
          </cell>
        </row>
        <row r="9">
          <cell r="A9">
            <v>100</v>
          </cell>
          <cell r="B9" t="str">
            <v>2.3</v>
          </cell>
          <cell r="E9" t="str">
            <v>Inflammatory</v>
          </cell>
        </row>
        <row r="10">
          <cell r="B10" t="str">
            <v>2.4</v>
          </cell>
          <cell r="E10" t="str">
            <v>Injuries</v>
          </cell>
        </row>
        <row r="11">
          <cell r="B11" t="str">
            <v>2.5</v>
          </cell>
          <cell r="E11" t="str">
            <v>Mental</v>
          </cell>
        </row>
        <row r="12">
          <cell r="B12" t="str">
            <v>2.6</v>
          </cell>
          <cell r="E12" t="str">
            <v>Metabolic</v>
          </cell>
        </row>
        <row r="13">
          <cell r="B13" t="str">
            <v>3.1</v>
          </cell>
          <cell r="E13" t="str">
            <v>Muscle</v>
          </cell>
        </row>
        <row r="14">
          <cell r="B14" t="str">
            <v>3.2</v>
          </cell>
          <cell r="E14" t="str">
            <v>Neurological</v>
          </cell>
        </row>
        <row r="15">
          <cell r="B15" t="str">
            <v>3.3</v>
          </cell>
          <cell r="E15" t="str">
            <v>Oral</v>
          </cell>
        </row>
        <row r="16">
          <cell r="B16" t="str">
            <v>3.4</v>
          </cell>
          <cell r="E16" t="str">
            <v>Renal</v>
          </cell>
        </row>
        <row r="17">
          <cell r="B17" t="str">
            <v>3.5</v>
          </cell>
          <cell r="E17" t="str">
            <v>Reproduction</v>
          </cell>
        </row>
        <row r="18">
          <cell r="B18" t="str">
            <v>4.1</v>
          </cell>
          <cell r="E18" t="str">
            <v>Respiratory</v>
          </cell>
        </row>
        <row r="19">
          <cell r="B19" t="str">
            <v>4.2</v>
          </cell>
          <cell r="E19" t="str">
            <v>Skin</v>
          </cell>
        </row>
        <row r="20">
          <cell r="B20" t="str">
            <v>4.3</v>
          </cell>
          <cell r="E20" t="str">
            <v>Stroke</v>
          </cell>
        </row>
        <row r="21">
          <cell r="B21" t="str">
            <v>4.4</v>
          </cell>
          <cell r="E21" t="str">
            <v>Generic</v>
          </cell>
        </row>
        <row r="22">
          <cell r="B22" t="str">
            <v>4.5</v>
          </cell>
          <cell r="E22" t="str">
            <v>Other</v>
          </cell>
        </row>
        <row r="23">
          <cell r="B23" t="str">
            <v>5.1</v>
          </cell>
        </row>
        <row r="24">
          <cell r="B24" t="str">
            <v>5.2</v>
          </cell>
        </row>
        <row r="25">
          <cell r="B25" t="str">
            <v>5.3</v>
          </cell>
        </row>
        <row r="26">
          <cell r="B26" t="str">
            <v>5.4</v>
          </cell>
        </row>
        <row r="27">
          <cell r="B27" t="str">
            <v>5.5</v>
          </cell>
        </row>
        <row r="28">
          <cell r="B28" t="str">
            <v>5.6</v>
          </cell>
        </row>
        <row r="29">
          <cell r="B29" t="str">
            <v>5.7</v>
          </cell>
        </row>
        <row r="30">
          <cell r="B30" t="str">
            <v>5.8</v>
          </cell>
        </row>
        <row r="31">
          <cell r="B31" t="str">
            <v>5.9</v>
          </cell>
        </row>
        <row r="32">
          <cell r="B32" t="str">
            <v>6.1</v>
          </cell>
        </row>
        <row r="33">
          <cell r="B33" t="str">
            <v>6.2</v>
          </cell>
        </row>
        <row r="34">
          <cell r="B34" t="str">
            <v>6.3</v>
          </cell>
        </row>
        <row r="35">
          <cell r="B35" t="str">
            <v>6.4</v>
          </cell>
        </row>
        <row r="36">
          <cell r="B36" t="str">
            <v>6.5</v>
          </cell>
        </row>
        <row r="37">
          <cell r="B37" t="str">
            <v>6.6</v>
          </cell>
        </row>
        <row r="38">
          <cell r="B38" t="str">
            <v>6.7</v>
          </cell>
        </row>
        <row r="39">
          <cell r="B39" t="str">
            <v>6.8</v>
          </cell>
        </row>
        <row r="40">
          <cell r="B40" t="str">
            <v>6.9</v>
          </cell>
        </row>
        <row r="41">
          <cell r="B41" t="str">
            <v>7.1</v>
          </cell>
        </row>
        <row r="42">
          <cell r="B42" t="str">
            <v>7.2</v>
          </cell>
        </row>
        <row r="43">
          <cell r="B43" t="str">
            <v>7.3</v>
          </cell>
        </row>
        <row r="44">
          <cell r="B44" t="str">
            <v>7.4</v>
          </cell>
        </row>
        <row r="45">
          <cell r="B45" t="str">
            <v>8.1</v>
          </cell>
        </row>
        <row r="46">
          <cell r="B46" t="str">
            <v>8.2</v>
          </cell>
        </row>
        <row r="47">
          <cell r="B47" t="str">
            <v>8.3</v>
          </cell>
        </row>
        <row r="48">
          <cell r="B48" t="str">
            <v>8.4</v>
          </cell>
        </row>
        <row r="49">
          <cell r="B49" t="str">
            <v>8.5</v>
          </cell>
        </row>
      </sheetData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Andrew Speakman" refreshedDate="39792.69507303241" createdVersion="1" refreshedVersion="2" recordCount="23" upgradeOnRefresh="1">
  <cacheSource type="worksheet">
    <worksheetSource name="Analysis_Data_Range"/>
  </cacheSource>
  <cacheFields count="10">
    <cacheField name="Unique_Reference" numFmtId="0">
      <sharedItems count="5">
        <s v="XX001"/>
        <s v="XX002"/>
        <s v="XX003"/>
        <s v="XX004"/>
        <s v="XX005"/>
      </sharedItems>
    </cacheField>
    <cacheField name="Funding Organisation" numFmtId="0">
      <sharedItems count="3">
        <s v="Acme Health Council"/>
        <s v="Big Pharma Ltd"/>
        <s v="Health Charity UK"/>
      </sharedItems>
    </cacheField>
    <cacheField name="Title" numFmtId="0">
      <sharedItems count="5">
        <s v="Title 1"/>
        <s v="Title 2"/>
        <s v="Title 3"/>
        <s v="Title 4"/>
        <s v="Title 5"/>
      </sharedItems>
    </cacheField>
    <cacheField name="Abstract" numFmtId="0">
      <sharedItems count="5">
        <s v="Abstract 1"/>
        <s v="Abstract 2"/>
        <s v="Abstract 3"/>
        <s v="Abstract 4"/>
        <s v="Abstract 5"/>
      </sharedItems>
    </cacheField>
    <cacheField name="Coder Comment" numFmtId="0">
      <sharedItems count="5">
        <s v="Dummy data 1"/>
        <s v="Dummy data 2"/>
        <s v="Dummy data 3"/>
        <s v="Dummy data 4"/>
        <s v="Dummy data 5"/>
      </sharedItems>
    </cacheField>
    <cacheField name="Research Activity Group" numFmtId="0">
      <sharedItems count="8">
        <s v="1 Underpinning"/>
        <s v="2 Aetiology"/>
        <s v="3 Prevention"/>
        <s v="6 Treatment Evaluation"/>
        <s v="8 Health Services"/>
        <s v="4 Detection and Diagnosis"/>
        <s v="5 Treatment Development"/>
        <s v="7 Disease Management"/>
      </sharedItems>
    </cacheField>
    <cacheField name="Research Activity Code" numFmtId="0">
      <sharedItems count="9">
        <s v="1.1 Normal biological development and functioning"/>
        <s v="2.3 Psychological, social and economic factors"/>
        <s v="3.3 Nutrition and chemoprevention"/>
        <s v="6.4 Surgery"/>
        <s v="3.1 Primary prevention interventions to modify behaviours or promote well-being"/>
        <s v="8.4 Research design and methodologies"/>
        <s v="4.1 Discovery and preclinical testing of markers and technologies"/>
        <s v="5.4 Surgery"/>
        <s v="7.1 Individual care needs"/>
      </sharedItems>
    </cacheField>
    <cacheField name="Health Category" numFmtId="0">
      <sharedItems containsBlank="1" count="27">
        <s v="Blood"/>
        <s v="Cancer"/>
        <s v="Cardiovascular"/>
        <s v="Congenital Disorders"/>
        <s v="Infection"/>
        <s v="Mental Health"/>
        <s v="Metabolic and Endocrine"/>
        <s v="Neurological"/>
        <s v="Oral and Gastrointestinal"/>
        <s v="Skin"/>
        <s v="Ear"/>
        <s v="Reproductive Health and Childbirth"/>
        <s v="Stroke"/>
        <s v="Congenital" u="1"/>
        <s v="Eye" u="1"/>
        <s v="Generic" u="1"/>
        <s v="Generic Health Relevance" u="1"/>
        <s v="Inflammatory and Immune" u="1"/>
        <s v="Inflammatory and Immune System" u="1"/>
        <s v="Injuries" u="1"/>
        <s v="Injuries and Accidents" u="1"/>
        <s v="Musculoskeletal" u="1"/>
        <s v="Other" u="1"/>
        <s v="Renal and Urogenital" u="1"/>
        <s v="Reproductive Health" u="1"/>
        <s v="Respiratory" u="1"/>
        <m u="1"/>
      </sharedItems>
    </cacheField>
    <cacheField name="N" numFmtId="0">
      <sharedItems containsSemiMixedTypes="0" containsString="0" containsNumber="1" minValue="0.125" maxValue="0.33333333333333298" count="3">
        <n v="0.25"/>
        <n v="0.125"/>
        <n v="0.33333333333333298"/>
      </sharedItems>
    </cacheField>
    <cacheField name="Amount_Total" numFmtId="0">
      <sharedItems containsSemiMixedTypes="0" containsString="0" containsNumber="1" minValue="250" maxValue="1666.6667" count="4">
        <n v="250"/>
        <n v="500"/>
        <n v="750"/>
        <n v="1666.666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Andrew Speakman" refreshedDate="39792.694872222222" createdVersion="1" refreshedVersion="2" recordCount="23" upgradeOnRefresh="1">
  <cacheSource type="worksheet">
    <worksheetSource name="Analysis_Data_Range"/>
  </cacheSource>
  <cacheFields count="10">
    <cacheField name="Unique_Reference" numFmtId="0">
      <sharedItems count="5">
        <s v="XX001"/>
        <s v="XX002"/>
        <s v="XX003"/>
        <s v="XX004"/>
        <s v="XX005"/>
      </sharedItems>
    </cacheField>
    <cacheField name="Funding Organisation" numFmtId="0">
      <sharedItems count="3">
        <s v="Acme Health Council"/>
        <s v="Big Pharma Ltd"/>
        <s v="Health Charity UK"/>
      </sharedItems>
    </cacheField>
    <cacheField name="Title" numFmtId="0">
      <sharedItems count="5">
        <s v="Title 1"/>
        <s v="Title 2"/>
        <s v="Title 3"/>
        <s v="Title 4"/>
        <s v="Title 5"/>
      </sharedItems>
    </cacheField>
    <cacheField name="Abstract" numFmtId="0">
      <sharedItems count="5">
        <s v="Abstract 1"/>
        <s v="Abstract 2"/>
        <s v="Abstract 3"/>
        <s v="Abstract 4"/>
        <s v="Abstract 5"/>
      </sharedItems>
    </cacheField>
    <cacheField name="Coder Comment" numFmtId="0">
      <sharedItems count="5">
        <s v="Dummy data 1"/>
        <s v="Dummy data 2"/>
        <s v="Dummy data 3"/>
        <s v="Dummy data 4"/>
        <s v="Dummy data 5"/>
      </sharedItems>
    </cacheField>
    <cacheField name="Research Activity Group" numFmtId="0">
      <sharedItems count="8">
        <s v="1 Underpinning"/>
        <s v="2 Aetiology"/>
        <s v="3 Prevention"/>
        <s v="6 Treatment Evaluation"/>
        <s v="8 Health Services"/>
        <s v="4 Detection and Diagnosis"/>
        <s v="5 Treatment Development"/>
        <s v="7 Disease Management"/>
      </sharedItems>
    </cacheField>
    <cacheField name="Research Activity Code" numFmtId="0">
      <sharedItems count="53">
        <s v="1.1 Normal biological development and functioning"/>
        <s v="2.3 Psychological, social and economic factors"/>
        <s v="3.3 Nutrition and chemoprevention"/>
        <s v="6.4 Surgery"/>
        <s v="3.1 Primary prevention interventions to modify behaviours or promote well-being"/>
        <s v="8.4 Research design and methodologies"/>
        <s v="4.1 Discovery and preclinical testing of markers and technologies"/>
        <s v="5.4 Surgery"/>
        <s v="7.1 Individual care needs"/>
        <s v="1.1 Normal biological development and functioning " u="1"/>
        <s v="1.2 Psychological and socioeconomic processes" u="1"/>
        <s v="1.3 Chemical and physical sciences" u="1"/>
        <s v="1.4 Methodologies and measurements " u="1"/>
        <s v="1.5 Resources and infrastructure (underpinning)" u="1"/>
        <s v="2.1 Biological and endogenous factors" u="1"/>
        <s v="2.2 Factors relating to physical environment" u="1"/>
        <s v="2.4 Surveillance and distribution" u="1"/>
        <s v="2.5 Research design and methodologies (aetiology)" u="1"/>
        <s v="2.6 Resources and infrastructure (aetiology)" u="1"/>
        <s v="3.2 Interventions to alter physical and biological environmental risks  " u="1"/>
        <s v="3.4 Vaccines" u="1"/>
        <s v="3.5 Resources and infrastructure (prevention)" u="1"/>
        <s v="4.1 Discovery and preclinical testing of markers and technologies " u="1"/>
        <s v="4.2 Evaluation of markers and technologies" u="1"/>
        <s v="4.2 Evaluation of markers and technologies " u="1"/>
        <s v="4.3 Influences and impact " u="1"/>
        <s v="4.4 Population screening" u="1"/>
        <s v="4.5 Resources and infrastructure (detection)" u="1"/>
        <s v="5.1 Pharmaceuticals" u="1"/>
        <s v="5.2 Cellular and gene therapies" u="1"/>
        <s v="5.3 Medical devices" u="1"/>
        <s v="5.5 Radiotherapy" u="1"/>
        <s v="5.6 Psychological and behavioural" u="1"/>
        <s v="5.7 Physical" u="1"/>
        <s v="5.8 Complementary " u="1"/>
        <s v="5.9 Resources and infrastructure (development of treatments)" u="1"/>
        <s v="6.1 Pharmaceuticals" u="1"/>
        <s v="6.2 Cellular and gene therapies" u="1"/>
        <s v="6.3 Medical devices" u="1"/>
        <s v="6.5 Radiotherapy" u="1"/>
        <s v="6.6 Psychological and behavioural" u="1"/>
        <s v="6.7 Physical " u="1"/>
        <s v="6.8 Complementary " u="1"/>
        <s v="6.9 Resources and infrastructure (evaluation of treatments)" u="1"/>
        <s v="7.1 Individual care needs " u="1"/>
        <s v="7.2 End of life care" u="1"/>
        <s v="7.3 Management and decision making" u="1"/>
        <s v="7.4 Resources and infrastructure (disease management)" u="1"/>
        <s v="8.1 Organisation and delivery of services" u="1"/>
        <s v="8.2 Health and welfare economics" u="1"/>
        <s v="8.3 Policy, ethics and research governance " u="1"/>
        <s v="8.4 Research design and methodologies " u="1"/>
        <s v="8.5 Resources and infrastructure (health services)" u="1"/>
      </sharedItems>
    </cacheField>
    <cacheField name="Health Category" numFmtId="0">
      <sharedItems containsBlank="1" count="22">
        <s v="Blood"/>
        <s v="Cancer"/>
        <s v="Cardiovascular"/>
        <s v="Congenital Disorders"/>
        <s v="Infection"/>
        <s v="Mental Health"/>
        <s v="Metabolic and Endocrine"/>
        <s v="Neurological"/>
        <s v="Oral and Gastrointestinal"/>
        <s v="Skin"/>
        <s v="Ear"/>
        <s v="Reproductive Health and Childbirth"/>
        <s v="Stroke"/>
        <s v="Eye" u="1"/>
        <s v="Generic Health Relevance" u="1"/>
        <s v="Inflammatory and Immune System" u="1"/>
        <s v="Injuries and Accidents" u="1"/>
        <s v="Musculoskeletal" u="1"/>
        <s v="Other" u="1"/>
        <s v="Renal and Urogenital" u="1"/>
        <s v="Respiratory" u="1"/>
        <m u="1"/>
      </sharedItems>
    </cacheField>
    <cacheField name="N" numFmtId="0">
      <sharedItems containsSemiMixedTypes="0" containsString="0" containsNumber="1" minValue="0.125" maxValue="0.33333333333333298" count="3">
        <n v="0.25"/>
        <n v="0.125"/>
        <n v="0.33333333333333298"/>
      </sharedItems>
    </cacheField>
    <cacheField name="Amount_Total" numFmtId="0">
      <sharedItems containsSemiMixedTypes="0" containsString="0" containsNumber="1" minValue="250" maxValue="1666.6667" count="4">
        <n v="250"/>
        <n v="500"/>
        <n v="750"/>
        <n v="1666.666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Andrew Speakman" refreshedDate="39792.695129282409" createdVersion="1" refreshedVersion="2" recordCount="23" upgradeOnRefresh="1">
  <cacheSource type="worksheet">
    <worksheetSource name="Analysis_Data_Range"/>
  </cacheSource>
  <cacheFields count="10">
    <cacheField name="Unique_Reference" numFmtId="0">
      <sharedItems count="5">
        <s v="XX001"/>
        <s v="XX002"/>
        <s v="XX003"/>
        <s v="XX004"/>
        <s v="XX005"/>
      </sharedItems>
    </cacheField>
    <cacheField name="Funding Organisation" numFmtId="0">
      <sharedItems count="3">
        <s v="Acme Health Council"/>
        <s v="Big Pharma Ltd"/>
        <s v="Health Charity UK"/>
      </sharedItems>
    </cacheField>
    <cacheField name="Title" numFmtId="0">
      <sharedItems count="5">
        <s v="Title 1"/>
        <s v="Title 2"/>
        <s v="Title 3"/>
        <s v="Title 4"/>
        <s v="Title 5"/>
      </sharedItems>
    </cacheField>
    <cacheField name="Abstract" numFmtId="0">
      <sharedItems count="5">
        <s v="Abstract 1"/>
        <s v="Abstract 2"/>
        <s v="Abstract 3"/>
        <s v="Abstract 4"/>
        <s v="Abstract 5"/>
      </sharedItems>
    </cacheField>
    <cacheField name="Coder Comment" numFmtId="0">
      <sharedItems count="5">
        <s v="Dummy data 1"/>
        <s v="Dummy data 2"/>
        <s v="Dummy data 3"/>
        <s v="Dummy data 4"/>
        <s v="Dummy data 5"/>
      </sharedItems>
    </cacheField>
    <cacheField name="Research Activity Group" numFmtId="0">
      <sharedItems count="8">
        <s v="1 Underpinning"/>
        <s v="2 Aetiology"/>
        <s v="3 Prevention"/>
        <s v="6 Treatment Evaluation"/>
        <s v="8 Health Services"/>
        <s v="4 Detection and Diagnosis"/>
        <s v="5 Treatment Development"/>
        <s v="7 Disease Management"/>
      </sharedItems>
    </cacheField>
    <cacheField name="Research Activity Code" numFmtId="0">
      <sharedItems count="53">
        <s v="1.1 Normal biological development and functioning"/>
        <s v="2.3 Psychological, social and economic factors"/>
        <s v="3.3 Nutrition and chemoprevention"/>
        <s v="6.4 Surgery"/>
        <s v="3.1 Primary prevention interventions to modify behaviours or promote well-being"/>
        <s v="8.4 Research design and methodologies"/>
        <s v="4.1 Discovery and preclinical testing of markers and technologies"/>
        <s v="5.4 Surgery"/>
        <s v="7.1 Individual care needs"/>
        <s v="8.3 Policy, ethics and research governance " u="1"/>
        <s v="5.7 Physical" u="1"/>
        <s v="7.4 Resources and infrastructure (disease management)" u="1"/>
        <s v="7.3 Management and decision making" u="1"/>
        <s v="5.3 Medical devices" u="1"/>
        <s v="5.8 Complementary " u="1"/>
        <s v="2.1 Biological and endogenous factors" u="1"/>
        <s v="4.2 Evaluation of markers and technologies" u="1"/>
        <s v="6.5 Radiotherapy" u="1"/>
        <s v="1.3 Chemical and physical sciences" u="1"/>
        <s v="7.2 End of life care" u="1"/>
        <s v="6.7 Physical " u="1"/>
        <s v="5.2 Cellular and gene therapies" u="1"/>
        <s v="8.1 Organisation and delivery of services" u="1"/>
        <s v="2.2 Factors relating to physical environment" u="1"/>
        <s v="4.4 Population screening" u="1"/>
        <s v="3.2 Interventions to alter physical and biological environmental risks  " u="1"/>
        <s v="2.4 Surveillance and distribution" u="1"/>
        <s v="3.4 Vaccines" u="1"/>
        <s v="6.3 Medical devices" u="1"/>
        <s v="6.8 Complementary " u="1"/>
        <s v="5.9 Resources and infrastructure (development of treatments)" u="1"/>
        <s v="1.2 Psychological and socioeconomic processes" u="1"/>
        <s v="3.5 Resources and infrastructure (prevention)" u="1"/>
        <s v="5.1 Pharmaceuticals" u="1"/>
        <s v="8.5 Resources and infrastructure (health services)" u="1"/>
        <s v="5.6 Psychological and behavioural" u="1"/>
        <s v="4.2 Evaluation of markers and technologies " u="1"/>
        <s v="7.1 Individual care needs " u="1"/>
        <s v="6.2 Cellular and gene therapies" u="1"/>
        <s v="1.1 Normal biological development and functioning " u="1"/>
        <s v="1.4 Methodologies and measurements " u="1"/>
        <s v="6.9 Resources and infrastructure (evaluation of treatments)" u="1"/>
        <s v="8.4 Research design and methodologies " u="1"/>
        <s v="4.1 Discovery and preclinical testing of markers and technologies " u="1"/>
        <s v="2.6 Resources and infrastructure (aetiology)" u="1"/>
        <s v="4.5 Resources and infrastructure (detection)" u="1"/>
        <s v="2.5 Research design and methodologies (aetiology)" u="1"/>
        <s v="6.1 Pharmaceuticals" u="1"/>
        <s v="6.6 Psychological and behavioural" u="1"/>
        <s v="5.5 Radiotherapy" u="1"/>
        <s v="1.5 Resources and infrastructure (underpinning)" u="1"/>
        <s v="4.3 Influences and impact " u="1"/>
        <s v="8.2 Health and welfare economics" u="1"/>
      </sharedItems>
    </cacheField>
    <cacheField name="Health Category" numFmtId="0">
      <sharedItems containsBlank="1" count="22">
        <s v="Blood"/>
        <s v="Cancer"/>
        <s v="Cardiovascular"/>
        <s v="Congenital Disorders"/>
        <s v="Infection"/>
        <s v="Mental Health"/>
        <s v="Metabolic and Endocrine"/>
        <s v="Neurological"/>
        <s v="Oral and Gastrointestinal"/>
        <s v="Skin"/>
        <s v="Ear"/>
        <s v="Reproductive Health and Childbirth"/>
        <s v="Stroke"/>
        <m u="1"/>
        <s v="Respiratory" u="1"/>
        <s v="Musculoskeletal" u="1"/>
        <s v="Inflammatory and Immune System" u="1"/>
        <s v="Other" u="1"/>
        <s v="Eye" u="1"/>
        <s v="Renal and Urogenital" u="1"/>
        <s v="Generic Health Relevance" u="1"/>
        <s v="Injuries and Accidents" u="1"/>
      </sharedItems>
    </cacheField>
    <cacheField name="N" numFmtId="0">
      <sharedItems containsSemiMixedTypes="0" containsString="0" containsNumber="1" minValue="0.125" maxValue="0.33333333333333298" count="3">
        <n v="0.25"/>
        <n v="0.125"/>
        <n v="0.33333333333333298"/>
      </sharedItems>
    </cacheField>
    <cacheField name="Amount_Total" numFmtId="0">
      <sharedItems containsSemiMixedTypes="0" containsString="0" containsNumber="1" minValue="250" maxValue="1666.6667" count="4">
        <n v="250"/>
        <n v="500"/>
        <n v="750"/>
        <n v="1666.666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Andrew Speakman" refreshedDate="39792.709128587965" createdVersion="1" refreshedVersion="2" recordCount="23" upgradeOnRefresh="1">
  <cacheSource type="worksheet">
    <worksheetSource name="Analysis_Data_Range"/>
  </cacheSource>
  <cacheFields count="10">
    <cacheField name="Unique_Reference" numFmtId="0">
      <sharedItems count="5">
        <s v="XX001"/>
        <s v="XX002"/>
        <s v="XX003"/>
        <s v="XX004"/>
        <s v="XX005"/>
      </sharedItems>
    </cacheField>
    <cacheField name="Funding Organisation" numFmtId="0">
      <sharedItems count="3">
        <s v="Acme Health Council"/>
        <s v="Big Pharma Ltd"/>
        <s v="Health Charity UK"/>
      </sharedItems>
    </cacheField>
    <cacheField name="Title" numFmtId="0">
      <sharedItems count="5">
        <s v="Title 1"/>
        <s v="Title 2"/>
        <s v="Title 3"/>
        <s v="Title 4"/>
        <s v="Title 5"/>
      </sharedItems>
    </cacheField>
    <cacheField name="Abstract" numFmtId="0">
      <sharedItems count="5">
        <s v="Abstract 1"/>
        <s v="Abstract 2"/>
        <s v="Abstract 3"/>
        <s v="Abstract 4"/>
        <s v="Abstract 5"/>
      </sharedItems>
    </cacheField>
    <cacheField name="Coder Comment" numFmtId="0">
      <sharedItems count="5">
        <s v="Dummy data 1"/>
        <s v="Dummy data 2"/>
        <s v="Dummy data 3"/>
        <s v="Dummy data 4"/>
        <s v="Dummy data 5"/>
      </sharedItems>
    </cacheField>
    <cacheField name="Research Activity Group" numFmtId="0">
      <sharedItems count="8">
        <s v="1 Underpinning"/>
        <s v="2 Aetiology"/>
        <s v="3 Prevention"/>
        <s v="6 Treatment Evaluation"/>
        <s v="8 Health Services"/>
        <s v="4 Detection and Diagnosis"/>
        <s v="5 Treatment Development"/>
        <s v="7 Disease Management"/>
      </sharedItems>
    </cacheField>
    <cacheField name="Research Activity Code" numFmtId="0">
      <sharedItems count="53">
        <s v="1.1 Normal biological development and functioning"/>
        <s v="2.3 Psychological, social and economic factors"/>
        <s v="3.3 Nutrition and chemoprevention"/>
        <s v="6.4 Surgery"/>
        <s v="3.1 Primary prevention interventions to modify behaviours or promote well-being"/>
        <s v="8.4 Research design and methodologies"/>
        <s v="4.1 Discovery and preclinical testing of markers and technologies"/>
        <s v="5.4 Surgery"/>
        <s v="7.1 Individual care needs"/>
        <s v="1.1 Normal biological development and functioning " u="1"/>
        <s v="1.2 Psychological and socioeconomic processes" u="1"/>
        <s v="1.3 Chemical and physical sciences" u="1"/>
        <s v="1.4 Methodologies and measurements " u="1"/>
        <s v="1.5 Resources and infrastructure (underpinning)" u="1"/>
        <s v="2.1 Biological and endogenous factors" u="1"/>
        <s v="2.2 Factors relating to physical environment" u="1"/>
        <s v="2.4 Surveillance and distribution" u="1"/>
        <s v="2.5 Research design and methodologies (aetiology)" u="1"/>
        <s v="2.6 Resources and infrastructure (aetiology)" u="1"/>
        <s v="3.2 Interventions to alter physical and biological environmental risks  " u="1"/>
        <s v="3.4 Vaccines" u="1"/>
        <s v="3.5 Resources and infrastructure (prevention)" u="1"/>
        <s v="4.1 Discovery and preclinical testing of markers and technologies " u="1"/>
        <s v="4.2 Evaluation of markers and technologies" u="1"/>
        <s v="4.2 Evaluation of markers and technologies " u="1"/>
        <s v="4.3 Influences and impact " u="1"/>
        <s v="4.4 Population screening" u="1"/>
        <s v="4.5 Resources and infrastructure (detection)" u="1"/>
        <s v="5.1 Pharmaceuticals" u="1"/>
        <s v="5.2 Cellular and gene therapies" u="1"/>
        <s v="5.3 Medical devices" u="1"/>
        <s v="5.5 Radiotherapy" u="1"/>
        <s v="5.6 Psychological and behavioural" u="1"/>
        <s v="5.7 Physical" u="1"/>
        <s v="5.8 Complementary " u="1"/>
        <s v="5.9 Resources and infrastructure (development of treatments)" u="1"/>
        <s v="6.1 Pharmaceuticals" u="1"/>
        <s v="6.2 Cellular and gene therapies" u="1"/>
        <s v="6.3 Medical devices" u="1"/>
        <s v="6.5 Radiotherapy" u="1"/>
        <s v="6.6 Psychological and behavioural" u="1"/>
        <s v="6.7 Physical " u="1"/>
        <s v="6.8 Complementary " u="1"/>
        <s v="6.9 Resources and infrastructure (evaluation of treatments)" u="1"/>
        <s v="7.1 Individual care needs " u="1"/>
        <s v="7.2 End of life care" u="1"/>
        <s v="7.3 Management and decision making" u="1"/>
        <s v="7.4 Resources and infrastructure (disease management)" u="1"/>
        <s v="8.1 Organisation and delivery of services" u="1"/>
        <s v="8.2 Health and welfare economics" u="1"/>
        <s v="8.3 Policy, ethics and research governance " u="1"/>
        <s v="8.4 Research design and methodologies " u="1"/>
        <s v="8.5 Resources and infrastructure (health services)" u="1"/>
      </sharedItems>
    </cacheField>
    <cacheField name="Health Category" numFmtId="0">
      <sharedItems containsBlank="1" count="22">
        <s v="Blood"/>
        <s v="Cancer"/>
        <s v="Cardiovascular"/>
        <s v="Congenital Disorders"/>
        <s v="Infection"/>
        <s v="Mental Health"/>
        <s v="Metabolic and Endocrine"/>
        <s v="Neurological"/>
        <s v="Oral and Gastrointestinal"/>
        <s v="Skin"/>
        <s v="Ear"/>
        <s v="Reproductive Health and Childbirth"/>
        <s v="Stroke"/>
        <s v="Eye" u="1"/>
        <s v="Generic Health Relevance" u="1"/>
        <s v="Inflammatory and Immune System" u="1"/>
        <s v="Injuries and Accidents" u="1"/>
        <s v="Musculoskeletal" u="1"/>
        <s v="Other" u="1"/>
        <s v="Renal and Urogenital" u="1"/>
        <s v="Respiratory" u="1"/>
        <m u="1"/>
      </sharedItems>
    </cacheField>
    <cacheField name="N" numFmtId="0">
      <sharedItems containsSemiMixedTypes="0" containsString="0" containsNumber="1" minValue="0.125" maxValue="0.33333333333333298" count="3">
        <n v="0.25"/>
        <n v="0.125"/>
        <n v="0.33333333333333298"/>
      </sharedItems>
    </cacheField>
    <cacheField name="Amount_Total" numFmtId="0">
      <sharedItems containsSemiMixedTypes="0" containsString="0" containsNumber="1" minValue="250" maxValue="1666.6667" count="4">
        <n v="250"/>
        <n v="500"/>
        <n v="750"/>
        <n v="1666.666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Andrew Speakman" refreshedDate="39792.695172453707" createdVersion="1" refreshedVersion="2" recordCount="23" upgradeOnRefresh="1">
  <cacheSource type="worksheet">
    <worksheetSource name="Analysis_Data_Range"/>
  </cacheSource>
  <cacheFields count="10">
    <cacheField name="Unique_Reference" numFmtId="0">
      <sharedItems count="5">
        <s v="XX001"/>
        <s v="XX002"/>
        <s v="XX003"/>
        <s v="XX004"/>
        <s v="XX005"/>
      </sharedItems>
    </cacheField>
    <cacheField name="Funding Organisation" numFmtId="0">
      <sharedItems count="3">
        <s v="Acme Health Council"/>
        <s v="Big Pharma Ltd"/>
        <s v="Health Charity UK"/>
      </sharedItems>
    </cacheField>
    <cacheField name="Title" numFmtId="0">
      <sharedItems count="5">
        <s v="Title 1"/>
        <s v="Title 2"/>
        <s v="Title 3"/>
        <s v="Title 4"/>
        <s v="Title 5"/>
      </sharedItems>
    </cacheField>
    <cacheField name="Abstract" numFmtId="0">
      <sharedItems count="5">
        <s v="Abstract 1"/>
        <s v="Abstract 2"/>
        <s v="Abstract 3"/>
        <s v="Abstract 4"/>
        <s v="Abstract 5"/>
      </sharedItems>
    </cacheField>
    <cacheField name="Coder Comment" numFmtId="0">
      <sharedItems count="5">
        <s v="Dummy data 1"/>
        <s v="Dummy data 2"/>
        <s v="Dummy data 3"/>
        <s v="Dummy data 4"/>
        <s v="Dummy data 5"/>
      </sharedItems>
    </cacheField>
    <cacheField name="Research Activity Group" numFmtId="0">
      <sharedItems count="8">
        <s v="1 Underpinning"/>
        <s v="2 Aetiology"/>
        <s v="3 Prevention"/>
        <s v="6 Treatment Evaluation"/>
        <s v="8 Health Services"/>
        <s v="4 Detection and Diagnosis"/>
        <s v="5 Treatment Development"/>
        <s v="7 Disease Management"/>
      </sharedItems>
    </cacheField>
    <cacheField name="Research Activity Code" numFmtId="0">
      <sharedItems count="9">
        <s v="1.1 Normal biological development and functioning"/>
        <s v="2.3 Psychological, social and economic factors"/>
        <s v="3.3 Nutrition and chemoprevention"/>
        <s v="6.4 Surgery"/>
        <s v="3.1 Primary prevention interventions to modify behaviours or promote well-being"/>
        <s v="8.4 Research design and methodologies"/>
        <s v="4.1 Discovery and preclinical testing of markers and technologies"/>
        <s v="5.4 Surgery"/>
        <s v="7.1 Individual care needs"/>
      </sharedItems>
    </cacheField>
    <cacheField name="Health Category" numFmtId="0">
      <sharedItems containsBlank="1" count="27">
        <s v="Blood"/>
        <s v="Cancer"/>
        <s v="Cardiovascular"/>
        <s v="Congenital Disorders"/>
        <s v="Infection"/>
        <s v="Mental Health"/>
        <s v="Metabolic and Endocrine"/>
        <s v="Neurological"/>
        <s v="Oral and Gastrointestinal"/>
        <s v="Skin"/>
        <s v="Ear"/>
        <s v="Reproductive Health and Childbirth"/>
        <s v="Stroke"/>
        <s v="Congenital" u="1"/>
        <s v="Eye" u="1"/>
        <s v="Generic" u="1"/>
        <s v="Generic Health Relevance" u="1"/>
        <s v="Inflammatory and Immune" u="1"/>
        <s v="Inflammatory and Immune System" u="1"/>
        <s v="Injuries" u="1"/>
        <s v="Injuries and Accidents" u="1"/>
        <s v="Musculoskeletal" u="1"/>
        <s v="Other" u="1"/>
        <s v="Renal and Urogenital" u="1"/>
        <s v="Reproductive Health" u="1"/>
        <s v="Respiratory" u="1"/>
        <m u="1"/>
      </sharedItems>
    </cacheField>
    <cacheField name="N" numFmtId="0">
      <sharedItems containsSemiMixedTypes="0" containsString="0" containsNumber="1" minValue="0.125" maxValue="0.33333333333333298" count="3">
        <n v="0.25"/>
        <n v="0.125"/>
        <n v="0.33333333333333298"/>
      </sharedItems>
    </cacheField>
    <cacheField name="Amount_Total" numFmtId="0">
      <sharedItems containsSemiMixedTypes="0" containsString="0" containsNumber="1" minValue="250" maxValue="1666.6667" count="4">
        <n v="250"/>
        <n v="500"/>
        <n v="750"/>
        <n v="1666.666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updatedVersion="2" asteriskTotals="1" showMultipleLabel="0" showMemberPropertyTips="0" useAutoFormatting="1" itemPrintTitles="1" indent="0" compact="0" compactData="0" gridDropZones="1">
  <location ref="A4:D14" firstHeaderRow="1" firstDataRow="2" firstDataCol="2" rowPageCount="2" colPageCount="1"/>
  <pivotFields count="10">
    <pivotField compact="0" outline="0" subtotalTop="0" showAll="0" includeNewItemsInFilter="1"/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rankBy="0">
      <items count="9">
        <item sd="0" x="0"/>
        <item sd="0" x="1"/>
        <item sd="0" x="2"/>
        <item sd="0" x="5"/>
        <item sd="0" x="6"/>
        <item sd="0" x="3"/>
        <item sd="0" x="7"/>
        <item sd="0" x="4"/>
        <item t="default" sd="0"/>
      </items>
    </pivotField>
    <pivotField axis="axisRow" compact="0" outline="0" subtotalTop="0" showAll="0" includeNewItemsInFilter="1">
      <items count="54">
        <item m="1" x="9"/>
        <item m="1" x="10"/>
        <item m="1" x="11"/>
        <item m="1" x="12"/>
        <item m="1" x="13"/>
        <item m="1" x="14"/>
        <item m="1" x="15"/>
        <item x="1"/>
        <item m="1" x="16"/>
        <item m="1" x="17"/>
        <item m="1" x="18"/>
        <item x="4"/>
        <item m="1" x="19"/>
        <item x="2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x="7"/>
        <item m="1" x="31"/>
        <item m="1" x="32"/>
        <item m="1" x="33"/>
        <item m="1" x="34"/>
        <item m="1" x="35"/>
        <item m="1" x="36"/>
        <item m="1" x="37"/>
        <item m="1" x="38"/>
        <item x="3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x="8"/>
        <item x="6"/>
        <item x="5"/>
        <item x="0"/>
        <item t="default"/>
      </items>
    </pivotField>
    <pivotField axis="axisPage" compact="0" outline="0" subtotalTop="0" showAll="0" includeNewItemsInFilter="1">
      <items count="23">
        <item x="0"/>
        <item x="1"/>
        <item x="2"/>
        <item x="3"/>
        <item m="1" x="13"/>
        <item m="1" x="14"/>
        <item x="4"/>
        <item m="1" x="15"/>
        <item x="5"/>
        <item x="6"/>
        <item x="7"/>
        <item x="8"/>
        <item m="1" x="19"/>
        <item x="11"/>
        <item m="1" x="20"/>
        <item x="9"/>
        <item x="12"/>
        <item m="1" x="17"/>
        <item m="1" x="18"/>
        <item x="10"/>
        <item m="1" x="16"/>
        <item m="1" x="21"/>
        <item t="default"/>
      </items>
    </pivotField>
    <pivotField dataField="1" compact="0" outline="0" subtotalTop="0" showAll="0" includeNewItemsInFilter="1"/>
    <pivotField dataField="1" compact="0" numFmtId="7" outline="0" subtotalTop="0" showAll="0" includeNewItemsInFilter="1"/>
  </pivotFields>
  <rowFields count="2">
    <field x="5"/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0"/>
    <pageField fld="7" hier="0"/>
  </pageFields>
  <dataFields count="2">
    <dataField name="Sum of N" fld="8" baseField="0" baseItem="0"/>
    <dataField name="Sum of Amount_Total" fld="9" baseField="0" baseItem="0" numFmtId="165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Data" updatedVersion="2" asteriskTotals="1" showItems="0" showMultipleLabel="0" showMemberPropertyTips="0" useAutoFormatting="1" itemPrintTitles="1" showDropZones="0" indent="0" compact="0" compactData="0" gridDropZones="1">
  <location ref="A4:C19" firstHeaderRow="1" firstDataRow="2" firstDataCol="1" rowPageCount="2" colPageCount="1"/>
  <pivotFields count="10">
    <pivotField compact="0" outline="0" subtotalTop="0" showAll="0" includeNewItemsInFilter="1"/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54">
        <item m="1" x="39"/>
        <item m="1" x="31"/>
        <item m="1" x="18"/>
        <item m="1" x="40"/>
        <item m="1" x="50"/>
        <item m="1" x="15"/>
        <item m="1" x="23"/>
        <item x="1"/>
        <item m="1" x="26"/>
        <item m="1" x="46"/>
        <item m="1" x="44"/>
        <item x="4"/>
        <item m="1" x="25"/>
        <item x="2"/>
        <item m="1" x="27"/>
        <item m="1" x="32"/>
        <item m="1" x="43"/>
        <item m="1" x="16"/>
        <item m="1" x="36"/>
        <item m="1" x="51"/>
        <item m="1" x="24"/>
        <item m="1" x="45"/>
        <item m="1" x="33"/>
        <item m="1" x="21"/>
        <item m="1" x="13"/>
        <item x="7"/>
        <item m="1" x="49"/>
        <item m="1" x="35"/>
        <item m="1" x="10"/>
        <item m="1" x="14"/>
        <item m="1" x="30"/>
        <item m="1" x="47"/>
        <item m="1" x="38"/>
        <item m="1" x="28"/>
        <item x="3"/>
        <item m="1" x="17"/>
        <item m="1" x="48"/>
        <item m="1" x="20"/>
        <item m="1" x="29"/>
        <item m="1" x="41"/>
        <item m="1" x="37"/>
        <item m="1" x="19"/>
        <item m="1" x="12"/>
        <item m="1" x="11"/>
        <item m="1" x="22"/>
        <item m="1" x="52"/>
        <item m="1" x="9"/>
        <item m="1" x="42"/>
        <item m="1" x="34"/>
        <item x="8"/>
        <item x="6"/>
        <item x="5"/>
        <item x="0"/>
        <item t="default"/>
      </items>
    </pivotField>
    <pivotField axis="axisRow" compact="0" outline="0" subtotalTop="0" showAll="0" includeNewItemsInFilter="1" rankBy="0">
      <items count="23">
        <item x="0"/>
        <item x="1"/>
        <item x="2"/>
        <item x="3"/>
        <item x="10"/>
        <item m="1" x="18"/>
        <item m="1" x="20"/>
        <item x="4"/>
        <item m="1" x="16"/>
        <item m="1" x="21"/>
        <item x="5"/>
        <item x="6"/>
        <item m="1" x="15"/>
        <item x="7"/>
        <item x="8"/>
        <item m="1" x="17"/>
        <item m="1" x="19"/>
        <item x="11"/>
        <item m="1" x="14"/>
        <item x="9"/>
        <item x="12"/>
        <item h="1" m="1" x="13"/>
        <item t="default"/>
      </items>
    </pivotField>
    <pivotField dataField="1" compact="0" outline="0" subtotalTop="0" showAll="0" includeNewItemsInFilter="1"/>
    <pivotField dataField="1" compact="0" numFmtId="7" outline="0" subtotalTop="0" showAll="0" includeNewItemsInFilter="1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7"/>
    </i>
    <i>
      <x v="10"/>
    </i>
    <i>
      <x v="11"/>
    </i>
    <i>
      <x v="13"/>
    </i>
    <i>
      <x v="14"/>
    </i>
    <i>
      <x v="17"/>
    </i>
    <i>
      <x v="19"/>
    </i>
    <i>
      <x v="20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0"/>
    <pageField fld="6" hier="0"/>
  </pageFields>
  <dataFields count="2">
    <dataField name="Sum of N" fld="8" baseField="0" baseItem="0"/>
    <dataField name="Sum of Amount_Total" fld="9" baseField="0" baseItem="0" numFmtId="165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Data" updatedVersion="2" asteriskTotals="1" showMultipleLabel="0" showMemberPropertyTips="0" useAutoFormatting="1" itemPrintTitles="1" indent="0" compact="0" compactData="0" gridDropZones="1">
  <location ref="A4:B15" firstHeaderRow="2" firstDataRow="2" firstDataCol="1" rowPageCount="2" colPageCount="1"/>
  <pivotFields count="10">
    <pivotField compact="0" outline="0" subtotalTop="0" showAll="0" includeNewItemsInFilter="1"/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itemPageCount="4" sortType="ascending" rankBy="0">
      <items count="54">
        <item x="0"/>
        <item m="1" x="9"/>
        <item m="1" x="10"/>
        <item m="1" x="11"/>
        <item m="1" x="12"/>
        <item m="1" x="13"/>
        <item m="1" x="14"/>
        <item m="1" x="15"/>
        <item x="1"/>
        <item m="1" x="16"/>
        <item m="1" x="17"/>
        <item m="1" x="18"/>
        <item x="4"/>
        <item m="1" x="19"/>
        <item x="2"/>
        <item m="1" x="20"/>
        <item m="1" x="21"/>
        <item x="6"/>
        <item m="1" x="22"/>
        <item m="1" x="23"/>
        <item m="1" x="24"/>
        <item m="1" x="25"/>
        <item m="1" x="26"/>
        <item m="1" x="27"/>
        <item m="1" x="28"/>
        <item m="1" x="29"/>
        <item m="1" x="30"/>
        <item x="7"/>
        <item m="1" x="31"/>
        <item m="1" x="32"/>
        <item m="1" x="33"/>
        <item m="1" x="34"/>
        <item m="1" x="35"/>
        <item m="1" x="36"/>
        <item m="1" x="37"/>
        <item m="1" x="38"/>
        <item x="3"/>
        <item m="1" x="39"/>
        <item m="1" x="40"/>
        <item m="1" x="41"/>
        <item m="1" x="42"/>
        <item m="1" x="43"/>
        <item x="8"/>
        <item m="1" x="44"/>
        <item m="1" x="45"/>
        <item m="1" x="46"/>
        <item m="1" x="47"/>
        <item m="1" x="48"/>
        <item m="1" x="49"/>
        <item m="1" x="50"/>
        <item x="5"/>
        <item m="1" x="51"/>
        <item m="1" x="52"/>
        <item t="default"/>
      </items>
    </pivotField>
    <pivotField axis="axisPage" compact="0" outline="0" subtotalTop="0" showAll="0" includeNewItemsInFilter="1">
      <items count="23">
        <item x="0"/>
        <item x="1"/>
        <item x="2"/>
        <item x="3"/>
        <item m="1" x="13"/>
        <item m="1" x="14"/>
        <item x="4"/>
        <item m="1" x="15"/>
        <item x="5"/>
        <item x="6"/>
        <item x="7"/>
        <item x="8"/>
        <item m="1" x="19"/>
        <item x="11"/>
        <item m="1" x="20"/>
        <item x="9"/>
        <item x="12"/>
        <item m="1" x="17"/>
        <item m="1" x="18"/>
        <item x="10"/>
        <item m="1" x="16"/>
        <item m="1" x="21"/>
        <item t="default"/>
      </items>
    </pivotField>
    <pivotField dataField="1" compact="0" outline="0" subtotalTop="0" showAll="0" includeNewItemsInFilter="1"/>
    <pivotField compact="0" numFmtId="7" outline="0" subtotalTop="0" showAll="0" includeNewItemsInFilter="1"/>
  </pivotFields>
  <rowFields count="1">
    <field x="6"/>
  </rowFields>
  <rowItems count="10">
    <i>
      <x/>
    </i>
    <i>
      <x v="8"/>
    </i>
    <i>
      <x v="12"/>
    </i>
    <i>
      <x v="14"/>
    </i>
    <i>
      <x v="17"/>
    </i>
    <i>
      <x v="27"/>
    </i>
    <i>
      <x v="36"/>
    </i>
    <i>
      <x v="42"/>
    </i>
    <i>
      <x v="50"/>
    </i>
    <i t="grand">
      <x/>
    </i>
  </rowItems>
  <colItems count="1">
    <i/>
  </colItems>
  <pageFields count="2">
    <pageField fld="1" hier="0"/>
    <pageField fld="7" hier="0"/>
  </pageFields>
  <dataFields count="1">
    <dataField name="Sum of N" fld="8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Data" updatedVersion="2" asteriskTotals="1" showItems="0" showMultipleLabel="0" showMemberPropertyTips="0" useAutoFormatting="1" itemPrintTitles="1" indent="0" compact="0" compactData="0" gridDropZones="1">
  <location ref="A4:C14" firstHeaderRow="1" firstDataRow="2" firstDataCol="1" rowPageCount="2" colPageCount="1"/>
  <pivotFields count="10">
    <pivotField compact="0" outline="0" subtotalTop="0" showAll="0" includeNewItemsInFilter="1"/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includeNewItemsInFilter="1" sortType="ascending" rankBy="0">
      <items count="9">
        <item x="0"/>
        <item x="1"/>
        <item x="2"/>
        <item x="5"/>
        <item x="6"/>
        <item x="3"/>
        <item x="7"/>
        <item x="4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28">
        <item x="0"/>
        <item x="1"/>
        <item x="2"/>
        <item m="1" x="14"/>
        <item x="4"/>
        <item x="5"/>
        <item x="6"/>
        <item x="7"/>
        <item x="8"/>
        <item m="1" x="23"/>
        <item m="1" x="25"/>
        <item x="9"/>
        <item m="1" x="16"/>
        <item x="11"/>
        <item x="3"/>
        <item m="1" x="18"/>
        <item m="1" x="26"/>
        <item m="1" x="21"/>
        <item x="10"/>
        <item m="1" x="19"/>
        <item m="1" x="22"/>
        <item m="1" x="17"/>
        <item m="1" x="24"/>
        <item x="12"/>
        <item m="1" x="13"/>
        <item m="1" x="15"/>
        <item m="1" x="20"/>
        <item t="default"/>
      </items>
    </pivotField>
    <pivotField dataField="1" compact="0" outline="0" subtotalTop="0" showAll="0" includeNewItemsInFilter="1"/>
    <pivotField dataField="1" compact="0" numFmtId="7" outline="0" subtotalTop="0" showAll="0" includeNewItemsInFilter="1"/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0"/>
    <pageField fld="7" hier="0"/>
  </pageFields>
  <dataFields count="2">
    <dataField name="Sum of Amount_Total" fld="9" showDataAs="percentOfTotal" baseField="0" baseItem="0" numFmtId="10"/>
    <dataField name="Sum of N" fld="8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Data" updatedVersion="2" asteriskTotals="1" showItems="0" showMultipleLabel="0" showMemberPropertyTips="0" useAutoFormatting="1" itemPrintTitles="1" showDropZones="0" indent="0" compact="0" compactData="0" gridDropZones="1">
  <location ref="A4:C23" firstHeaderRow="2" firstDataRow="2" firstDataCol="2" rowPageCount="2" colPageCount="1"/>
  <pivotFields count="10">
    <pivotField compact="0" outline="0" subtotalTop="0" showAll="0" includeNewItemsInFilter="1"/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includeNewItemsInFilter="1" rankBy="0">
      <items count="9">
        <item x="2"/>
        <item x="5"/>
        <item x="6"/>
        <item x="3"/>
        <item x="7"/>
        <item x="4"/>
        <item x="0"/>
        <item x="1"/>
        <item t="default"/>
      </items>
    </pivotField>
    <pivotField axis="axisRow" compact="0" outline="0" subtotalTop="0" showAll="0" includeNewItemsInFilter="1">
      <items count="54">
        <item m="1" x="39"/>
        <item m="1" x="31"/>
        <item m="1" x="18"/>
        <item m="1" x="40"/>
        <item m="1" x="50"/>
        <item m="1" x="15"/>
        <item m="1" x="23"/>
        <item x="1"/>
        <item m="1" x="26"/>
        <item m="1" x="46"/>
        <item m="1" x="44"/>
        <item x="4"/>
        <item m="1" x="25"/>
        <item x="2"/>
        <item m="1" x="27"/>
        <item m="1" x="32"/>
        <item m="1" x="43"/>
        <item m="1" x="16"/>
        <item m="1" x="36"/>
        <item m="1" x="51"/>
        <item m="1" x="24"/>
        <item m="1" x="45"/>
        <item m="1" x="33"/>
        <item m="1" x="21"/>
        <item m="1" x="13"/>
        <item x="7"/>
        <item m="1" x="49"/>
        <item m="1" x="35"/>
        <item m="1" x="10"/>
        <item m="1" x="14"/>
        <item m="1" x="30"/>
        <item m="1" x="47"/>
        <item m="1" x="38"/>
        <item m="1" x="28"/>
        <item x="3"/>
        <item m="1" x="17"/>
        <item m="1" x="48"/>
        <item m="1" x="20"/>
        <item m="1" x="29"/>
        <item m="1" x="41"/>
        <item m="1" x="37"/>
        <item m="1" x="19"/>
        <item m="1" x="12"/>
        <item m="1" x="11"/>
        <item m="1" x="22"/>
        <item m="1" x="52"/>
        <item m="1" x="9"/>
        <item m="1" x="42"/>
        <item m="1" x="34"/>
        <item x="8"/>
        <item x="6"/>
        <item x="5"/>
        <item x="0"/>
        <item t="default"/>
      </items>
    </pivotField>
    <pivotField axis="axisPage" compact="0" outline="0" subtotalTop="0" showAll="0" includeNewItemsInFilter="1">
      <items count="23">
        <item x="0"/>
        <item x="1"/>
        <item x="2"/>
        <item x="3"/>
        <item x="10"/>
        <item m="1" x="18"/>
        <item m="1" x="20"/>
        <item x="4"/>
        <item m="1" x="16"/>
        <item m="1" x="21"/>
        <item x="5"/>
        <item x="6"/>
        <item m="1" x="15"/>
        <item x="7"/>
        <item x="8"/>
        <item m="1" x="17"/>
        <item m="1" x="19"/>
        <item x="11"/>
        <item m="1" x="14"/>
        <item x="9"/>
        <item x="12"/>
        <item h="1" m="1" x="13"/>
        <item t="default"/>
      </items>
    </pivotField>
    <pivotField compact="0" outline="0" subtotalTop="0" showAll="0" includeNewItemsInFilter="1"/>
    <pivotField dataField="1" compact="0" numFmtId="7" outline="0" subtotalTop="0" showAll="0" includeNewItemsInFilter="1"/>
  </pivotFields>
  <rowFields count="2">
    <field x="5"/>
    <field x="6"/>
  </rowFields>
  <rowItems count="18">
    <i>
      <x/>
      <x v="11"/>
    </i>
    <i r="1">
      <x v="13"/>
    </i>
    <i t="default">
      <x/>
    </i>
    <i>
      <x v="1"/>
      <x v="50"/>
    </i>
    <i t="default">
      <x v="1"/>
    </i>
    <i>
      <x v="2"/>
      <x v="25"/>
    </i>
    <i t="default">
      <x v="2"/>
    </i>
    <i>
      <x v="3"/>
      <x v="34"/>
    </i>
    <i t="default">
      <x v="3"/>
    </i>
    <i>
      <x v="4"/>
      <x v="49"/>
    </i>
    <i t="default">
      <x v="4"/>
    </i>
    <i>
      <x v="5"/>
      <x v="51"/>
    </i>
    <i t="default">
      <x v="5"/>
    </i>
    <i>
      <x v="6"/>
      <x v="52"/>
    </i>
    <i t="default">
      <x v="6"/>
    </i>
    <i>
      <x v="7"/>
      <x v="7"/>
    </i>
    <i t="default">
      <x v="7"/>
    </i>
    <i t="grand">
      <x/>
    </i>
  </rowItems>
  <colItems count="1">
    <i/>
  </colItems>
  <pageFields count="2">
    <pageField fld="1" hier="0"/>
    <pageField fld="7" hier="0"/>
  </pageFields>
  <dataFields count="1">
    <dataField name="Sum of Amount_Total" fld="9" showDataAs="percentOfTotal" baseField="0" baseItem="0" numFmtId="1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Data" updatedVersion="2" asteriskTotals="1" showMultipleLabel="0" showMemberPropertyTips="0" useAutoFormatting="1" itemPrintTitles="1" indent="0" compact="0" compactData="0" gridDropZones="1">
  <location ref="A4:B19" firstHeaderRow="2" firstDataRow="2" firstDataCol="1" rowPageCount="2" colPageCount="1"/>
  <pivotFields count="10">
    <pivotField compact="0" outline="0" subtotalTop="0" showAll="0" includeNewItemsInFilter="1"/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9">
        <item x="2"/>
        <item x="3"/>
        <item x="7"/>
        <item x="5"/>
        <item x="0"/>
        <item x="1"/>
        <item x="6"/>
        <item x="4"/>
        <item t="default"/>
      </items>
    </pivotField>
    <pivotField compact="0" outline="0" subtotalTop="0" showAll="0" includeNewItemsInFilter="1"/>
    <pivotField axis="axisRow" compact="0" outline="0" subtotalTop="0" showAll="0" includeNewItemsInFilter="1" sortType="ascending" rankBy="0">
      <items count="28">
        <item x="0"/>
        <item x="1"/>
        <item x="2"/>
        <item m="1" x="13"/>
        <item x="3"/>
        <item x="10"/>
        <item m="1" x="14"/>
        <item m="1" x="15"/>
        <item m="1" x="16"/>
        <item x="4"/>
        <item m="1" x="17"/>
        <item m="1" x="18"/>
        <item m="1" x="19"/>
        <item x="5"/>
        <item x="6"/>
        <item m="1" x="21"/>
        <item x="7"/>
        <item x="8"/>
        <item m="1" x="22"/>
        <item m="1" x="23"/>
        <item m="1" x="24"/>
        <item x="11"/>
        <item m="1" x="25"/>
        <item x="9"/>
        <item x="12"/>
        <item m="1" x="26"/>
        <item m="1" x="2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dataField="1" compact="0" numFmtId="7" outline="0" subtotalTop="0" showAll="0" includeNewItemsInFilter="1"/>
  </pivotFields>
  <rowFields count="1">
    <field x="7"/>
  </rowFields>
  <rowItems count="14">
    <i>
      <x/>
    </i>
    <i>
      <x v="1"/>
    </i>
    <i>
      <x v="2"/>
    </i>
    <i>
      <x v="4"/>
    </i>
    <i>
      <x v="14"/>
    </i>
    <i>
      <x v="16"/>
    </i>
    <i>
      <x v="17"/>
    </i>
    <i>
      <x v="23"/>
    </i>
    <i>
      <x v="9"/>
    </i>
    <i>
      <x v="13"/>
    </i>
    <i>
      <x v="21"/>
    </i>
    <i>
      <x v="5"/>
    </i>
    <i>
      <x v="24"/>
    </i>
    <i t="grand">
      <x/>
    </i>
  </rowItems>
  <colItems count="1">
    <i/>
  </colItems>
  <pageFields count="2">
    <pageField fld="1" hier="0"/>
    <pageField fld="5" hier="0"/>
  </pageFields>
  <dataFields count="1">
    <dataField name="Sum of Amount_Total" fld="9" showDataAs="percentOfTotal" baseField="0" baseItem="0" numFmtId="10"/>
  </dataFields>
  <formats count="2">
    <format dxfId="1">
      <pivotArea outline="0" fieldPosition="0">
        <references count="1">
          <reference field="7" count="1" selected="0">
            <x v="17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10" sqref="A10"/>
    </sheetView>
  </sheetViews>
  <sheetFormatPr defaultRowHeight="12.75"/>
  <cols>
    <col min="1" max="1" width="22" customWidth="1"/>
    <col min="2" max="2" width="22.28515625" customWidth="1"/>
    <col min="3" max="3" width="17.85546875" customWidth="1"/>
    <col min="4" max="4" width="11.5703125" customWidth="1"/>
    <col min="5" max="5" width="21.85546875" customWidth="1"/>
    <col min="6" max="6" width="17.28515625" customWidth="1"/>
    <col min="7" max="7" width="9.7109375" customWidth="1"/>
  </cols>
  <sheetData>
    <row r="1" spans="1:10" s="34" customFormat="1" ht="21" customHeight="1">
      <c r="A1" s="33" t="s">
        <v>0</v>
      </c>
      <c r="B1" s="33"/>
    </row>
    <row r="2" spans="1:10" s="35" customFormat="1" ht="21" customHeight="1">
      <c r="A2" s="36" t="s">
        <v>1</v>
      </c>
    </row>
    <row r="4" spans="1:10">
      <c r="A4" t="s">
        <v>2</v>
      </c>
      <c r="D4" s="48" t="s">
        <v>3</v>
      </c>
      <c r="E4" s="66" t="s">
        <v>4</v>
      </c>
      <c r="F4" t="s">
        <v>5</v>
      </c>
      <c r="G4" s="67">
        <v>24</v>
      </c>
      <c r="H4" t="s">
        <v>6</v>
      </c>
      <c r="I4" s="68">
        <v>10</v>
      </c>
      <c r="J4" t="s">
        <v>7</v>
      </c>
    </row>
    <row r="5" spans="1:10" s="44" customFormat="1"/>
    <row r="6" spans="1:10" s="49" customFormat="1">
      <c r="A6" s="49" t="s">
        <v>8</v>
      </c>
    </row>
    <row r="7" spans="1:10">
      <c r="A7" t="s">
        <v>9</v>
      </c>
    </row>
    <row r="9" spans="1:10">
      <c r="A9" t="s">
        <v>10</v>
      </c>
    </row>
    <row r="10" spans="1:10">
      <c r="A10" t="s">
        <v>11</v>
      </c>
    </row>
    <row r="12" spans="1:10" s="39" customFormat="1">
      <c r="A12" s="38" t="s">
        <v>12</v>
      </c>
    </row>
    <row r="13" spans="1:10" s="39" customFormat="1">
      <c r="A13" s="38"/>
    </row>
    <row r="14" spans="1:10" s="38" customFormat="1">
      <c r="A14" s="38" t="s">
        <v>13</v>
      </c>
    </row>
    <row r="15" spans="1:10" s="38" customFormat="1"/>
    <row r="16" spans="1:10" s="38" customFormat="1">
      <c r="A16" s="38" t="s">
        <v>14</v>
      </c>
    </row>
    <row r="17" spans="1:10" s="51" customFormat="1">
      <c r="A17" s="54" t="s">
        <v>15</v>
      </c>
      <c r="B17" s="55" t="s">
        <v>16</v>
      </c>
      <c r="C17" s="54" t="s">
        <v>17</v>
      </c>
      <c r="D17" s="56" t="s">
        <v>18</v>
      </c>
      <c r="E17" s="54" t="s">
        <v>19</v>
      </c>
      <c r="F17" s="56" t="s">
        <v>20</v>
      </c>
      <c r="G17" s="54" t="s">
        <v>21</v>
      </c>
      <c r="H17" s="56" t="s">
        <v>22</v>
      </c>
      <c r="I17" s="54" t="s">
        <v>23</v>
      </c>
      <c r="J17" s="56" t="s">
        <v>24</v>
      </c>
    </row>
    <row r="18" spans="1:10" s="37" customFormat="1">
      <c r="A18" s="57" t="s">
        <v>25</v>
      </c>
      <c r="B18" s="58">
        <v>3000</v>
      </c>
      <c r="C18" s="59" t="s">
        <v>26</v>
      </c>
      <c r="D18" s="60">
        <v>50</v>
      </c>
      <c r="E18" s="61">
        <v>7.1</v>
      </c>
      <c r="F18" s="60">
        <v>50</v>
      </c>
      <c r="G18" s="61" t="s">
        <v>27</v>
      </c>
      <c r="H18" s="60">
        <v>50</v>
      </c>
      <c r="I18" s="61" t="s">
        <v>28</v>
      </c>
      <c r="J18" s="60">
        <v>50</v>
      </c>
    </row>
    <row r="19" spans="1:10" s="38" customFormat="1">
      <c r="A19" s="53"/>
      <c r="B19" s="52"/>
    </row>
    <row r="20" spans="1:10" s="39" customFormat="1">
      <c r="A20" s="38" t="s">
        <v>29</v>
      </c>
    </row>
    <row r="21" spans="1:10" s="37" customFormat="1">
      <c r="A21" s="61" t="s">
        <v>15</v>
      </c>
      <c r="B21" s="61" t="s">
        <v>30</v>
      </c>
      <c r="C21" s="61" t="s">
        <v>31</v>
      </c>
      <c r="D21" s="62" t="s">
        <v>32</v>
      </c>
      <c r="E21" s="62" t="s">
        <v>33</v>
      </c>
    </row>
    <row r="22" spans="1:10">
      <c r="A22" s="57" t="s">
        <v>25</v>
      </c>
      <c r="B22" s="63" t="s">
        <v>34</v>
      </c>
      <c r="C22" s="64" t="s">
        <v>27</v>
      </c>
      <c r="D22" s="64">
        <v>0.25</v>
      </c>
      <c r="E22" s="65">
        <v>750</v>
      </c>
      <c r="F22" s="44"/>
      <c r="G22" s="44"/>
    </row>
    <row r="23" spans="1:10">
      <c r="A23" s="57" t="s">
        <v>25</v>
      </c>
      <c r="B23" s="63" t="s">
        <v>34</v>
      </c>
      <c r="C23" s="64" t="s">
        <v>28</v>
      </c>
      <c r="D23" s="64">
        <v>0.25</v>
      </c>
      <c r="E23" s="65">
        <v>750</v>
      </c>
      <c r="F23" s="44"/>
      <c r="G23" s="44"/>
    </row>
    <row r="24" spans="1:10">
      <c r="A24" s="57" t="s">
        <v>25</v>
      </c>
      <c r="B24" s="63" t="s">
        <v>35</v>
      </c>
      <c r="C24" s="64" t="s">
        <v>27</v>
      </c>
      <c r="D24" s="64">
        <v>0.25</v>
      </c>
      <c r="E24" s="65">
        <v>750</v>
      </c>
      <c r="F24" s="44"/>
      <c r="G24" s="44"/>
    </row>
    <row r="25" spans="1:10">
      <c r="A25" s="57" t="s">
        <v>25</v>
      </c>
      <c r="B25" s="63" t="s">
        <v>35</v>
      </c>
      <c r="C25" s="64" t="s">
        <v>28</v>
      </c>
      <c r="D25" s="64">
        <v>0.25</v>
      </c>
      <c r="E25" s="65">
        <v>750</v>
      </c>
      <c r="F25" s="44"/>
      <c r="G25" s="44"/>
    </row>
    <row r="26" spans="1:10" s="44" customFormat="1">
      <c r="A26" s="43" t="s">
        <v>36</v>
      </c>
      <c r="B26" s="43"/>
      <c r="C26" s="42"/>
      <c r="D26" s="43">
        <f>SUM(D22:D25)</f>
        <v>1</v>
      </c>
      <c r="E26" s="50">
        <f>SUM(E22:E25)</f>
        <v>3000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4"/>
  <sheetViews>
    <sheetView workbookViewId="0">
      <selection activeCell="A11" sqref="A11"/>
    </sheetView>
  </sheetViews>
  <sheetFormatPr defaultRowHeight="12.75"/>
  <cols>
    <col min="1" max="1" width="30" customWidth="1"/>
    <col min="2" max="2" width="22.85546875" customWidth="1"/>
    <col min="3" max="3" width="8.7109375" bestFit="1" customWidth="1"/>
    <col min="4" max="4" width="19.140625" customWidth="1"/>
    <col min="5" max="6" width="21.42578125" customWidth="1"/>
    <col min="7" max="7" width="21.42578125" bestFit="1" customWidth="1"/>
    <col min="8" max="8" width="10.5703125" customWidth="1"/>
    <col min="9" max="11" width="21.42578125" bestFit="1" customWidth="1"/>
    <col min="12" max="12" width="10.5703125" bestFit="1" customWidth="1"/>
  </cols>
  <sheetData>
    <row r="1" spans="1:4">
      <c r="A1" s="6" t="s">
        <v>37</v>
      </c>
      <c r="B1" s="7" t="s">
        <v>38</v>
      </c>
    </row>
    <row r="2" spans="1:4">
      <c r="A2" s="6" t="s">
        <v>31</v>
      </c>
      <c r="B2" s="7" t="s">
        <v>38</v>
      </c>
    </row>
    <row r="4" spans="1:4">
      <c r="A4" s="1"/>
      <c r="B4" s="2"/>
      <c r="C4" s="3" t="s">
        <v>39</v>
      </c>
      <c r="D4" s="10"/>
    </row>
    <row r="5" spans="1:4">
      <c r="A5" s="3" t="s">
        <v>40</v>
      </c>
      <c r="B5" s="3" t="s">
        <v>30</v>
      </c>
      <c r="C5" s="1" t="s">
        <v>41</v>
      </c>
      <c r="D5" s="13" t="s">
        <v>42</v>
      </c>
    </row>
    <row r="6" spans="1:4">
      <c r="A6" s="1" t="s">
        <v>43</v>
      </c>
      <c r="B6" s="2"/>
      <c r="C6" s="26">
        <v>0.5</v>
      </c>
      <c r="D6" s="30">
        <v>500</v>
      </c>
    </row>
    <row r="7" spans="1:4">
      <c r="A7" s="1" t="s">
        <v>44</v>
      </c>
      <c r="B7" s="2"/>
      <c r="C7" s="26">
        <v>0.5</v>
      </c>
      <c r="D7" s="30">
        <v>500</v>
      </c>
    </row>
    <row r="8" spans="1:4">
      <c r="A8" s="1" t="s">
        <v>45</v>
      </c>
      <c r="B8" s="2"/>
      <c r="C8" s="26">
        <v>1</v>
      </c>
      <c r="D8" s="30">
        <v>2500</v>
      </c>
    </row>
    <row r="9" spans="1:4">
      <c r="A9" s="1" t="s">
        <v>46</v>
      </c>
      <c r="B9" s="2"/>
      <c r="C9" s="26">
        <v>0.5</v>
      </c>
      <c r="D9" s="30">
        <v>2000</v>
      </c>
    </row>
    <row r="10" spans="1:4">
      <c r="A10" s="1" t="s">
        <v>47</v>
      </c>
      <c r="B10" s="2"/>
      <c r="C10" s="26">
        <v>0.5</v>
      </c>
      <c r="D10" s="30">
        <v>2000</v>
      </c>
    </row>
    <row r="11" spans="1:4">
      <c r="A11" s="1" t="s">
        <v>48</v>
      </c>
      <c r="B11" s="2"/>
      <c r="C11" s="26">
        <v>0.5</v>
      </c>
      <c r="D11" s="30">
        <v>1000</v>
      </c>
    </row>
    <row r="12" spans="1:4">
      <c r="A12" s="1" t="s">
        <v>49</v>
      </c>
      <c r="B12" s="2"/>
      <c r="C12" s="26">
        <v>0.99999999999999889</v>
      </c>
      <c r="D12" s="30">
        <v>5000.0001000000002</v>
      </c>
    </row>
    <row r="13" spans="1:4">
      <c r="A13" s="1" t="s">
        <v>50</v>
      </c>
      <c r="B13" s="2"/>
      <c r="C13" s="26">
        <v>0.5</v>
      </c>
      <c r="D13" s="30">
        <v>1500</v>
      </c>
    </row>
    <row r="14" spans="1:4">
      <c r="A14" s="5" t="s">
        <v>51</v>
      </c>
      <c r="B14" s="29"/>
      <c r="C14" s="28">
        <v>5</v>
      </c>
      <c r="D14" s="32">
        <v>15000.000100000001</v>
      </c>
    </row>
  </sheetData>
  <dataConsolidate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9"/>
  <sheetViews>
    <sheetView workbookViewId="0">
      <selection activeCell="A15" sqref="A15"/>
    </sheetView>
  </sheetViews>
  <sheetFormatPr defaultRowHeight="12.75"/>
  <cols>
    <col min="1" max="1" width="30" customWidth="1"/>
    <col min="2" max="2" width="12" customWidth="1"/>
    <col min="3" max="4" width="19.140625" customWidth="1"/>
    <col min="5" max="6" width="21.42578125" customWidth="1"/>
    <col min="7" max="7" width="21.42578125" bestFit="1" customWidth="1"/>
    <col min="8" max="8" width="10.5703125" customWidth="1"/>
    <col min="9" max="11" width="21.42578125" bestFit="1" customWidth="1"/>
    <col min="12" max="12" width="10.5703125" bestFit="1" customWidth="1"/>
  </cols>
  <sheetData>
    <row r="1" spans="1:3">
      <c r="A1" s="6" t="s">
        <v>37</v>
      </c>
      <c r="B1" s="7" t="s">
        <v>38</v>
      </c>
    </row>
    <row r="2" spans="1:3">
      <c r="A2" s="6" t="s">
        <v>30</v>
      </c>
      <c r="B2" s="7" t="s">
        <v>38</v>
      </c>
    </row>
    <row r="4" spans="1:3">
      <c r="A4" s="1"/>
      <c r="B4" s="3" t="s">
        <v>39</v>
      </c>
      <c r="C4" s="10"/>
    </row>
    <row r="5" spans="1:3">
      <c r="A5" s="3" t="s">
        <v>31</v>
      </c>
      <c r="B5" s="1" t="s">
        <v>41</v>
      </c>
      <c r="C5" s="13" t="s">
        <v>42</v>
      </c>
    </row>
    <row r="6" spans="1:3">
      <c r="A6" s="1" t="s">
        <v>52</v>
      </c>
      <c r="B6" s="26">
        <v>0.5</v>
      </c>
      <c r="C6" s="30">
        <v>500</v>
      </c>
    </row>
    <row r="7" spans="1:3">
      <c r="A7" s="8" t="s">
        <v>27</v>
      </c>
      <c r="B7" s="27">
        <v>0.5</v>
      </c>
      <c r="C7" s="31">
        <v>500</v>
      </c>
    </row>
    <row r="8" spans="1:3">
      <c r="A8" s="8" t="s">
        <v>53</v>
      </c>
      <c r="B8" s="27">
        <v>0.5</v>
      </c>
      <c r="C8" s="31">
        <v>1000</v>
      </c>
    </row>
    <row r="9" spans="1:3">
      <c r="A9" s="8" t="s">
        <v>54</v>
      </c>
      <c r="B9" s="27">
        <v>0.5</v>
      </c>
      <c r="C9" s="31">
        <v>1000</v>
      </c>
    </row>
    <row r="10" spans="1:3">
      <c r="A10" s="8" t="s">
        <v>55</v>
      </c>
      <c r="B10" s="27">
        <v>0.33333333333333298</v>
      </c>
      <c r="C10" s="31">
        <v>1666.6667</v>
      </c>
    </row>
    <row r="11" spans="1:3">
      <c r="A11" s="8" t="s">
        <v>56</v>
      </c>
      <c r="B11" s="27">
        <v>0.5</v>
      </c>
      <c r="C11" s="31">
        <v>1500</v>
      </c>
    </row>
    <row r="12" spans="1:3">
      <c r="A12" s="8" t="s">
        <v>57</v>
      </c>
      <c r="B12" s="27">
        <v>0.5</v>
      </c>
      <c r="C12" s="31">
        <v>1500</v>
      </c>
    </row>
    <row r="13" spans="1:3">
      <c r="A13" s="8" t="s">
        <v>58</v>
      </c>
      <c r="B13" s="27">
        <v>0.25</v>
      </c>
      <c r="C13" s="31">
        <v>1000</v>
      </c>
    </row>
    <row r="14" spans="1:3">
      <c r="A14" s="8" t="s">
        <v>59</v>
      </c>
      <c r="B14" s="27">
        <v>0.25</v>
      </c>
      <c r="C14" s="31">
        <v>1000</v>
      </c>
    </row>
    <row r="15" spans="1:3">
      <c r="A15" s="8" t="s">
        <v>60</v>
      </c>
      <c r="B15" s="27">
        <v>0.25</v>
      </c>
      <c r="C15" s="31">
        <v>1000</v>
      </c>
    </row>
    <row r="16" spans="1:3">
      <c r="A16" s="8" t="s">
        <v>61</v>
      </c>
      <c r="B16" s="27">
        <v>0.33333333333333298</v>
      </c>
      <c r="C16" s="31">
        <v>1666.6667</v>
      </c>
    </row>
    <row r="17" spans="1:3">
      <c r="A17" s="8" t="s">
        <v>62</v>
      </c>
      <c r="B17" s="27">
        <v>0.25</v>
      </c>
      <c r="C17" s="31">
        <v>1000</v>
      </c>
    </row>
    <row r="18" spans="1:3">
      <c r="A18" s="8" t="s">
        <v>28</v>
      </c>
      <c r="B18" s="27">
        <v>0.33333333333333298</v>
      </c>
      <c r="C18" s="31">
        <v>1666.6667</v>
      </c>
    </row>
    <row r="19" spans="1:3">
      <c r="A19" s="5" t="s">
        <v>51</v>
      </c>
      <c r="B19" s="28">
        <v>5</v>
      </c>
      <c r="C19" s="32">
        <v>15000.000099999999</v>
      </c>
    </row>
  </sheetData>
  <dataConsolidate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5"/>
  <sheetViews>
    <sheetView workbookViewId="0">
      <selection activeCell="A12" sqref="A12"/>
    </sheetView>
  </sheetViews>
  <sheetFormatPr defaultRowHeight="12.75"/>
  <cols>
    <col min="1" max="1" width="67.85546875" bestFit="1" customWidth="1"/>
    <col min="2" max="2" width="6.5703125" bestFit="1" customWidth="1"/>
    <col min="3" max="3" width="5" bestFit="1" customWidth="1"/>
    <col min="4" max="5" width="17.5703125" bestFit="1" customWidth="1"/>
    <col min="6" max="6" width="17.28515625" customWidth="1"/>
  </cols>
  <sheetData>
    <row r="1" spans="1:2">
      <c r="A1" s="6" t="s">
        <v>37</v>
      </c>
      <c r="B1" s="7" t="s">
        <v>38</v>
      </c>
    </row>
    <row r="2" spans="1:2">
      <c r="A2" s="6" t="s">
        <v>31</v>
      </c>
      <c r="B2" s="7" t="s">
        <v>38</v>
      </c>
    </row>
    <row r="4" spans="1:2">
      <c r="A4" s="3" t="s">
        <v>41</v>
      </c>
      <c r="B4" s="4"/>
    </row>
    <row r="5" spans="1:2">
      <c r="A5" s="3" t="s">
        <v>30</v>
      </c>
      <c r="B5" s="4" t="s">
        <v>63</v>
      </c>
    </row>
    <row r="6" spans="1:2">
      <c r="A6" s="1" t="s">
        <v>64</v>
      </c>
      <c r="B6" s="23">
        <v>0.5</v>
      </c>
    </row>
    <row r="7" spans="1:2">
      <c r="A7" s="8" t="s">
        <v>65</v>
      </c>
      <c r="B7" s="25">
        <v>0.5</v>
      </c>
    </row>
    <row r="8" spans="1:2">
      <c r="A8" s="8" t="s">
        <v>66</v>
      </c>
      <c r="B8" s="25">
        <v>0.5</v>
      </c>
    </row>
    <row r="9" spans="1:2">
      <c r="A9" s="8" t="s">
        <v>67</v>
      </c>
      <c r="B9" s="25">
        <v>0.5</v>
      </c>
    </row>
    <row r="10" spans="1:2">
      <c r="A10" s="8" t="s">
        <v>34</v>
      </c>
      <c r="B10" s="25">
        <v>0.5</v>
      </c>
    </row>
    <row r="11" spans="1:2">
      <c r="A11" s="8" t="s">
        <v>68</v>
      </c>
      <c r="B11" s="25">
        <v>0.5</v>
      </c>
    </row>
    <row r="12" spans="1:2">
      <c r="A12" s="8" t="s">
        <v>69</v>
      </c>
      <c r="B12" s="25">
        <v>0.5</v>
      </c>
    </row>
    <row r="13" spans="1:2">
      <c r="A13" s="8" t="s">
        <v>35</v>
      </c>
      <c r="B13" s="25">
        <v>0.99999999999999889</v>
      </c>
    </row>
    <row r="14" spans="1:2">
      <c r="A14" s="8" t="s">
        <v>70</v>
      </c>
      <c r="B14" s="25">
        <v>0.5</v>
      </c>
    </row>
    <row r="15" spans="1:2">
      <c r="A15" s="5" t="s">
        <v>51</v>
      </c>
      <c r="B15" s="24">
        <v>5</v>
      </c>
    </row>
  </sheetData>
  <phoneticPr fontId="3" type="noConversion"/>
  <pageMargins left="0.75" right="0.75" top="1" bottom="1" header="0.5" footer="0.5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5"/>
  <sheetViews>
    <sheetView topLeftCell="B1" workbookViewId="0">
      <selection activeCell="B12" sqref="B12"/>
    </sheetView>
  </sheetViews>
  <sheetFormatPr defaultRowHeight="12.75"/>
  <cols>
    <col min="1" max="1" width="23.7109375" customWidth="1"/>
    <col min="2" max="2" width="19.140625" customWidth="1"/>
    <col min="3" max="4" width="8.7109375" customWidth="1"/>
    <col min="5" max="5" width="15" bestFit="1" customWidth="1"/>
    <col min="6" max="23" width="22.7109375" bestFit="1" customWidth="1"/>
    <col min="24" max="24" width="10.5703125" bestFit="1" customWidth="1"/>
  </cols>
  <sheetData>
    <row r="1" spans="1:5">
      <c r="A1" s="6" t="s">
        <v>37</v>
      </c>
      <c r="B1" s="7" t="s">
        <v>38</v>
      </c>
      <c r="D1" s="9"/>
      <c r="E1" s="9"/>
    </row>
    <row r="2" spans="1:5">
      <c r="A2" s="6" t="s">
        <v>31</v>
      </c>
      <c r="B2" s="7" t="s">
        <v>38</v>
      </c>
      <c r="D2" s="9"/>
    </row>
    <row r="4" spans="1:5">
      <c r="A4" s="1"/>
      <c r="B4" s="3" t="s">
        <v>39</v>
      </c>
      <c r="C4" s="10"/>
    </row>
    <row r="5" spans="1:5">
      <c r="A5" s="3" t="s">
        <v>40</v>
      </c>
      <c r="B5" s="1" t="s">
        <v>42</v>
      </c>
      <c r="C5" s="13" t="s">
        <v>41</v>
      </c>
    </row>
    <row r="6" spans="1:5">
      <c r="A6" s="1" t="s">
        <v>43</v>
      </c>
      <c r="B6" s="17">
        <v>3.3333333111111113E-2</v>
      </c>
      <c r="C6" s="14">
        <v>0.5</v>
      </c>
    </row>
    <row r="7" spans="1:5">
      <c r="A7" s="8" t="s">
        <v>44</v>
      </c>
      <c r="B7" s="22">
        <v>3.3333333111111113E-2</v>
      </c>
      <c r="C7" s="15">
        <v>0.5</v>
      </c>
    </row>
    <row r="8" spans="1:5">
      <c r="A8" s="8" t="s">
        <v>45</v>
      </c>
      <c r="B8" s="22">
        <v>0.16666666555555554</v>
      </c>
      <c r="C8" s="15">
        <v>1</v>
      </c>
    </row>
    <row r="9" spans="1:5">
      <c r="A9" s="8" t="s">
        <v>46</v>
      </c>
      <c r="B9" s="22">
        <v>0.13333333244444445</v>
      </c>
      <c r="C9" s="15">
        <v>0.5</v>
      </c>
    </row>
    <row r="10" spans="1:5">
      <c r="A10" s="8" t="s">
        <v>47</v>
      </c>
      <c r="B10" s="22">
        <v>0.13333333244444445</v>
      </c>
      <c r="C10" s="15">
        <v>0.5</v>
      </c>
    </row>
    <row r="11" spans="1:5">
      <c r="A11" s="8" t="s">
        <v>48</v>
      </c>
      <c r="B11" s="22">
        <v>6.6666666222222226E-2</v>
      </c>
      <c r="C11" s="15">
        <v>0.5</v>
      </c>
    </row>
    <row r="12" spans="1:5">
      <c r="A12" s="8" t="s">
        <v>49</v>
      </c>
      <c r="B12" s="22">
        <v>0.33333333777777774</v>
      </c>
      <c r="C12" s="15">
        <v>0.99999999999999889</v>
      </c>
    </row>
    <row r="13" spans="1:5">
      <c r="A13" s="8" t="s">
        <v>50</v>
      </c>
      <c r="B13" s="22">
        <v>9.9999999333333325E-2</v>
      </c>
      <c r="C13" s="15">
        <v>0.5</v>
      </c>
    </row>
    <row r="14" spans="1:5">
      <c r="A14" s="5" t="s">
        <v>51</v>
      </c>
      <c r="B14" s="19">
        <v>1</v>
      </c>
      <c r="C14" s="16">
        <v>5</v>
      </c>
    </row>
    <row r="24" spans="1:5">
      <c r="A24" s="38" t="s">
        <v>71</v>
      </c>
      <c r="B24" s="38"/>
      <c r="C24" s="38"/>
      <c r="D24" s="39"/>
      <c r="E24" s="39"/>
    </row>
    <row r="25" spans="1:5">
      <c r="A25" s="39"/>
      <c r="B25" s="39"/>
      <c r="C25" s="39"/>
      <c r="D25" s="39"/>
      <c r="E25" s="39"/>
    </row>
    <row r="26" spans="1:5">
      <c r="A26" s="38" t="s">
        <v>72</v>
      </c>
      <c r="B26" s="38" t="s">
        <v>73</v>
      </c>
      <c r="C26" s="38" t="s">
        <v>74</v>
      </c>
      <c r="D26" s="39"/>
      <c r="E26" s="39"/>
    </row>
    <row r="27" spans="1:5">
      <c r="A27" s="40">
        <f>GETPIVOTDATA("Amount_Total",$A$4, "Research Activity Group", $C$27)/2</f>
        <v>1.6666666555555557E-2</v>
      </c>
      <c r="B27" s="40">
        <f t="shared" ref="B27:B35" si="0">-A27</f>
        <v>-1.6666666555555557E-2</v>
      </c>
      <c r="C27" s="46" t="s">
        <v>43</v>
      </c>
      <c r="D27" s="42"/>
      <c r="E27" s="42"/>
    </row>
    <row r="28" spans="1:5">
      <c r="A28" s="40">
        <f>GETPIVOTDATA("Amount_Total",$A$4, "Research Activity Group", $C$28)/2</f>
        <v>1.6666666555555557E-2</v>
      </c>
      <c r="B28" s="40">
        <f t="shared" si="0"/>
        <v>-1.6666666555555557E-2</v>
      </c>
      <c r="C28" s="47" t="s">
        <v>44</v>
      </c>
      <c r="D28" s="42"/>
      <c r="E28" s="42"/>
    </row>
    <row r="29" spans="1:5">
      <c r="A29" s="40">
        <f>GETPIVOTDATA("Amount_Total",$A$4, "Research Activity Group", $C$29)/2</f>
        <v>8.3333332777777769E-2</v>
      </c>
      <c r="B29" s="40">
        <f t="shared" si="0"/>
        <v>-8.3333332777777769E-2</v>
      </c>
      <c r="C29" s="47" t="s">
        <v>45</v>
      </c>
      <c r="D29" s="42"/>
      <c r="E29" s="42"/>
    </row>
    <row r="30" spans="1:5">
      <c r="A30" s="40">
        <f>GETPIVOTDATA("Amount_Total",$A$4, "Research Activity Group", $C$30)/2</f>
        <v>6.6666666222222226E-2</v>
      </c>
      <c r="B30" s="40">
        <f t="shared" si="0"/>
        <v>-6.6666666222222226E-2</v>
      </c>
      <c r="C30" s="47" t="s">
        <v>46</v>
      </c>
      <c r="D30" s="42"/>
      <c r="E30" s="42"/>
    </row>
    <row r="31" spans="1:5">
      <c r="A31" s="40">
        <f>GETPIVOTDATA("Amount_Total",$A$4, "Research Activity Group", $C$31)/2</f>
        <v>6.6666666222222226E-2</v>
      </c>
      <c r="B31" s="40">
        <f t="shared" si="0"/>
        <v>-6.6666666222222226E-2</v>
      </c>
      <c r="C31" s="47" t="s">
        <v>47</v>
      </c>
      <c r="D31" s="42"/>
      <c r="E31" s="42"/>
    </row>
    <row r="32" spans="1:5">
      <c r="A32" s="40">
        <f>GETPIVOTDATA("Amount_Total",$A$4, "Research Activity Group", $C$32)/2</f>
        <v>3.3333333111111113E-2</v>
      </c>
      <c r="B32" s="40">
        <f t="shared" si="0"/>
        <v>-3.3333333111111113E-2</v>
      </c>
      <c r="C32" s="47" t="s">
        <v>48</v>
      </c>
      <c r="D32" s="42"/>
      <c r="E32" s="42"/>
    </row>
    <row r="33" spans="1:5">
      <c r="A33" s="40">
        <f>GETPIVOTDATA("Amount_Total",$A$4, "Research Activity Group", $C$33)/2</f>
        <v>0.16666666888888887</v>
      </c>
      <c r="B33" s="40">
        <f t="shared" si="0"/>
        <v>-0.16666666888888887</v>
      </c>
      <c r="C33" s="47" t="s">
        <v>49</v>
      </c>
      <c r="D33" s="42"/>
      <c r="E33" s="42"/>
    </row>
    <row r="34" spans="1:5">
      <c r="A34" s="40">
        <f>GETPIVOTDATA("Amount_Total",$A$4, "Research Activity Group", $C$34)/2</f>
        <v>4.9999999666666663E-2</v>
      </c>
      <c r="B34" s="40">
        <f t="shared" si="0"/>
        <v>-4.9999999666666663E-2</v>
      </c>
      <c r="C34" s="47" t="s">
        <v>50</v>
      </c>
      <c r="D34" s="42"/>
      <c r="E34" s="42"/>
    </row>
    <row r="35" spans="1:5">
      <c r="A35" s="41">
        <f>SUM(A27:A34)</f>
        <v>0.5</v>
      </c>
      <c r="B35" s="41">
        <f t="shared" si="0"/>
        <v>-0.5</v>
      </c>
      <c r="C35" s="39"/>
      <c r="D35" s="39"/>
      <c r="E35" s="39"/>
    </row>
  </sheetData>
  <phoneticPr fontId="3" type="noConversion"/>
  <pageMargins left="0.75" right="0.75" top="1" bottom="1" header="0.5" footer="0.5"/>
  <pageSetup paperSize="9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23"/>
  <sheetViews>
    <sheetView workbookViewId="0">
      <selection activeCell="A20" sqref="A20"/>
    </sheetView>
  </sheetViews>
  <sheetFormatPr defaultRowHeight="12.75"/>
  <cols>
    <col min="1" max="1" width="30.7109375" customWidth="1"/>
    <col min="2" max="2" width="67.85546875" bestFit="1" customWidth="1"/>
    <col min="3" max="3" width="8.28515625" bestFit="1" customWidth="1"/>
    <col min="4" max="4" width="19.140625" customWidth="1"/>
    <col min="5" max="6" width="21.42578125" customWidth="1"/>
    <col min="7" max="7" width="21.42578125" bestFit="1" customWidth="1"/>
    <col min="8" max="8" width="10.5703125" customWidth="1"/>
    <col min="9" max="11" width="21.42578125" bestFit="1" customWidth="1"/>
    <col min="12" max="12" width="10.5703125" bestFit="1" customWidth="1"/>
  </cols>
  <sheetData>
    <row r="1" spans="1:3">
      <c r="A1" s="6" t="s">
        <v>37</v>
      </c>
      <c r="B1" s="7" t="s">
        <v>38</v>
      </c>
    </row>
    <row r="2" spans="1:3">
      <c r="A2" s="6" t="s">
        <v>31</v>
      </c>
      <c r="B2" s="7" t="s">
        <v>38</v>
      </c>
    </row>
    <row r="4" spans="1:3">
      <c r="A4" s="3" t="s">
        <v>42</v>
      </c>
      <c r="B4" s="2"/>
      <c r="C4" s="4"/>
    </row>
    <row r="5" spans="1:3">
      <c r="A5" s="3" t="s">
        <v>40</v>
      </c>
      <c r="B5" s="3" t="s">
        <v>30</v>
      </c>
      <c r="C5" s="4" t="s">
        <v>63</v>
      </c>
    </row>
    <row r="6" spans="1:3">
      <c r="A6" s="1" t="s">
        <v>45</v>
      </c>
      <c r="B6" s="1" t="s">
        <v>66</v>
      </c>
      <c r="C6" s="18">
        <v>9.9999999333333325E-2</v>
      </c>
    </row>
    <row r="7" spans="1:3">
      <c r="A7" s="45"/>
      <c r="B7" s="8" t="s">
        <v>67</v>
      </c>
      <c r="C7" s="21">
        <v>6.6666666222222226E-2</v>
      </c>
    </row>
    <row r="8" spans="1:3">
      <c r="A8" s="1" t="s">
        <v>75</v>
      </c>
      <c r="B8" s="2"/>
      <c r="C8" s="18">
        <v>0.16666666555555554</v>
      </c>
    </row>
    <row r="9" spans="1:3">
      <c r="A9" s="1" t="s">
        <v>46</v>
      </c>
      <c r="B9" s="1" t="s">
        <v>34</v>
      </c>
      <c r="C9" s="18">
        <v>0.13333333244444445</v>
      </c>
    </row>
    <row r="10" spans="1:3">
      <c r="A10" s="1" t="s">
        <v>76</v>
      </c>
      <c r="B10" s="2"/>
      <c r="C10" s="18">
        <v>0.13333333244444445</v>
      </c>
    </row>
    <row r="11" spans="1:3">
      <c r="A11" s="1" t="s">
        <v>47</v>
      </c>
      <c r="B11" s="1" t="s">
        <v>68</v>
      </c>
      <c r="C11" s="18">
        <v>0.13333333244444445</v>
      </c>
    </row>
    <row r="12" spans="1:3">
      <c r="A12" s="1" t="s">
        <v>77</v>
      </c>
      <c r="B12" s="2"/>
      <c r="C12" s="18">
        <v>0.13333333244444445</v>
      </c>
    </row>
    <row r="13" spans="1:3">
      <c r="A13" s="1" t="s">
        <v>48</v>
      </c>
      <c r="B13" s="1" t="s">
        <v>69</v>
      </c>
      <c r="C13" s="18">
        <v>6.6666666222222226E-2</v>
      </c>
    </row>
    <row r="14" spans="1:3">
      <c r="A14" s="1" t="s">
        <v>78</v>
      </c>
      <c r="B14" s="2"/>
      <c r="C14" s="18">
        <v>6.6666666222222226E-2</v>
      </c>
    </row>
    <row r="15" spans="1:3">
      <c r="A15" s="1" t="s">
        <v>49</v>
      </c>
      <c r="B15" s="1" t="s">
        <v>35</v>
      </c>
      <c r="C15" s="18">
        <v>0.33333333777777774</v>
      </c>
    </row>
    <row r="16" spans="1:3">
      <c r="A16" s="1" t="s">
        <v>79</v>
      </c>
      <c r="B16" s="2"/>
      <c r="C16" s="18">
        <v>0.33333333777777774</v>
      </c>
    </row>
    <row r="17" spans="1:3">
      <c r="A17" s="1" t="s">
        <v>50</v>
      </c>
      <c r="B17" s="1" t="s">
        <v>70</v>
      </c>
      <c r="C17" s="18">
        <v>9.9999999333333325E-2</v>
      </c>
    </row>
    <row r="18" spans="1:3">
      <c r="A18" s="1" t="s">
        <v>80</v>
      </c>
      <c r="B18" s="2"/>
      <c r="C18" s="18">
        <v>9.9999999333333325E-2</v>
      </c>
    </row>
    <row r="19" spans="1:3">
      <c r="A19" s="1" t="s">
        <v>43</v>
      </c>
      <c r="B19" s="1" t="s">
        <v>64</v>
      </c>
      <c r="C19" s="18">
        <v>3.3333333111111113E-2</v>
      </c>
    </row>
    <row r="20" spans="1:3">
      <c r="A20" s="1" t="s">
        <v>81</v>
      </c>
      <c r="B20" s="2"/>
      <c r="C20" s="18">
        <v>3.3333333111111113E-2</v>
      </c>
    </row>
    <row r="21" spans="1:3">
      <c r="A21" s="1" t="s">
        <v>44</v>
      </c>
      <c r="B21" s="1" t="s">
        <v>65</v>
      </c>
      <c r="C21" s="18">
        <v>3.3333333111111113E-2</v>
      </c>
    </row>
    <row r="22" spans="1:3">
      <c r="A22" s="1" t="s">
        <v>82</v>
      </c>
      <c r="B22" s="2"/>
      <c r="C22" s="18">
        <v>3.3333333111111113E-2</v>
      </c>
    </row>
    <row r="23" spans="1:3">
      <c r="A23" s="5" t="s">
        <v>51</v>
      </c>
      <c r="B23" s="29"/>
      <c r="C23" s="20">
        <v>1</v>
      </c>
    </row>
  </sheetData>
  <dataConsolidate/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9"/>
  <sheetViews>
    <sheetView topLeftCell="A2" workbookViewId="0">
      <selection activeCell="A15" sqref="A15"/>
    </sheetView>
  </sheetViews>
  <sheetFormatPr defaultRowHeight="12.75"/>
  <cols>
    <col min="1" max="1" width="30" bestFit="1" customWidth="1"/>
    <col min="2" max="2" width="8.28515625" bestFit="1" customWidth="1"/>
    <col min="3" max="3" width="12" bestFit="1" customWidth="1"/>
    <col min="4" max="4" width="19.140625" bestFit="1" customWidth="1"/>
    <col min="5" max="5" width="16.28515625" customWidth="1"/>
  </cols>
  <sheetData>
    <row r="1" spans="1:2">
      <c r="A1" s="6" t="s">
        <v>37</v>
      </c>
      <c r="B1" s="7" t="s">
        <v>38</v>
      </c>
    </row>
    <row r="2" spans="1:2">
      <c r="A2" s="6" t="s">
        <v>40</v>
      </c>
      <c r="B2" s="7" t="s">
        <v>38</v>
      </c>
    </row>
    <row r="4" spans="1:2">
      <c r="A4" s="3" t="s">
        <v>42</v>
      </c>
      <c r="B4" s="4"/>
    </row>
    <row r="5" spans="1:2">
      <c r="A5" s="3" t="s">
        <v>31</v>
      </c>
      <c r="B5" s="4" t="s">
        <v>63</v>
      </c>
    </row>
    <row r="6" spans="1:2">
      <c r="A6" s="1" t="s">
        <v>52</v>
      </c>
      <c r="B6" s="18">
        <v>3.3333333111111113E-2</v>
      </c>
    </row>
    <row r="7" spans="1:2">
      <c r="A7" s="8" t="s">
        <v>27</v>
      </c>
      <c r="B7" s="21">
        <v>3.3333333111111113E-2</v>
      </c>
    </row>
    <row r="8" spans="1:2">
      <c r="A8" s="8" t="s">
        <v>53</v>
      </c>
      <c r="B8" s="21">
        <v>6.6666666222222226E-2</v>
      </c>
    </row>
    <row r="9" spans="1:2">
      <c r="A9" s="8" t="s">
        <v>54</v>
      </c>
      <c r="B9" s="21">
        <v>6.6666666222222226E-2</v>
      </c>
    </row>
    <row r="10" spans="1:2">
      <c r="A10" s="8" t="s">
        <v>58</v>
      </c>
      <c r="B10" s="21">
        <v>6.6666666222222226E-2</v>
      </c>
    </row>
    <row r="11" spans="1:2">
      <c r="A11" s="8" t="s">
        <v>59</v>
      </c>
      <c r="B11" s="21">
        <v>6.6666666222222226E-2</v>
      </c>
    </row>
    <row r="12" spans="1:2">
      <c r="A12" s="8" t="s">
        <v>60</v>
      </c>
      <c r="B12" s="21">
        <v>6.6666666222222226E-2</v>
      </c>
    </row>
    <row r="13" spans="1:2">
      <c r="A13" s="8" t="s">
        <v>62</v>
      </c>
      <c r="B13" s="21">
        <v>6.6666666222222226E-2</v>
      </c>
    </row>
    <row r="14" spans="1:2">
      <c r="A14" s="8" t="s">
        <v>56</v>
      </c>
      <c r="B14" s="21">
        <v>9.9999999333333339E-2</v>
      </c>
    </row>
    <row r="15" spans="1:2">
      <c r="A15" s="8" t="s">
        <v>57</v>
      </c>
      <c r="B15" s="21">
        <v>9.9999999333333339E-2</v>
      </c>
    </row>
    <row r="16" spans="1:2">
      <c r="A16" s="8" t="s">
        <v>61</v>
      </c>
      <c r="B16" s="21">
        <v>0.11111111259259258</v>
      </c>
    </row>
    <row r="17" spans="1:2">
      <c r="A17" s="8" t="s">
        <v>55</v>
      </c>
      <c r="B17" s="21">
        <v>0.11111111259259258</v>
      </c>
    </row>
    <row r="18" spans="1:2">
      <c r="A18" s="8" t="s">
        <v>28</v>
      </c>
      <c r="B18" s="21">
        <v>0.11111111259259258</v>
      </c>
    </row>
    <row r="19" spans="1:2">
      <c r="A19" s="5" t="s">
        <v>51</v>
      </c>
      <c r="B19" s="20">
        <v>1</v>
      </c>
    </row>
  </sheetData>
  <phoneticPr fontId="0" type="noConversion"/>
  <pageMargins left="0.75" right="0.75" top="1" bottom="1" header="0.5" footer="0.5"/>
  <pageSetup paperSize="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A19" sqref="A19"/>
    </sheetView>
  </sheetViews>
  <sheetFormatPr defaultRowHeight="12.75"/>
  <sheetData>
    <row r="1" spans="1:11">
      <c r="A1" s="11" t="s">
        <v>15</v>
      </c>
      <c r="B1" s="11" t="s">
        <v>37</v>
      </c>
      <c r="C1" s="11" t="s">
        <v>83</v>
      </c>
      <c r="D1" s="11" t="s">
        <v>84</v>
      </c>
      <c r="E1" s="11" t="s">
        <v>85</v>
      </c>
      <c r="F1" s="11" t="s">
        <v>40</v>
      </c>
      <c r="G1" s="11" t="s">
        <v>30</v>
      </c>
      <c r="H1" s="11" t="s">
        <v>31</v>
      </c>
      <c r="I1" s="11" t="s">
        <v>32</v>
      </c>
      <c r="J1" s="11" t="s">
        <v>33</v>
      </c>
      <c r="K1" s="11"/>
    </row>
    <row r="2" spans="1:11">
      <c r="A2" s="11" t="s">
        <v>86</v>
      </c>
      <c r="B2" s="11" t="s">
        <v>87</v>
      </c>
      <c r="C2" s="11" t="s">
        <v>88</v>
      </c>
      <c r="D2" s="11" t="s">
        <v>89</v>
      </c>
      <c r="E2" s="11" t="s">
        <v>90</v>
      </c>
      <c r="F2" s="11" t="s">
        <v>43</v>
      </c>
      <c r="G2" s="11" t="s">
        <v>64</v>
      </c>
      <c r="H2" s="11" t="s">
        <v>52</v>
      </c>
      <c r="I2" s="11">
        <v>0.25</v>
      </c>
      <c r="J2" s="12">
        <v>250</v>
      </c>
      <c r="K2" s="12"/>
    </row>
    <row r="3" spans="1:11">
      <c r="A3" s="11" t="s">
        <v>86</v>
      </c>
      <c r="B3" s="11" t="s">
        <v>87</v>
      </c>
      <c r="C3" s="11" t="s">
        <v>88</v>
      </c>
      <c r="D3" s="11" t="s">
        <v>89</v>
      </c>
      <c r="E3" s="11" t="s">
        <v>90</v>
      </c>
      <c r="F3" s="11" t="s">
        <v>43</v>
      </c>
      <c r="G3" s="11" t="s">
        <v>64</v>
      </c>
      <c r="H3" s="11" t="s">
        <v>27</v>
      </c>
      <c r="I3" s="11">
        <v>0.25</v>
      </c>
      <c r="J3" s="12">
        <v>250</v>
      </c>
      <c r="K3" s="12"/>
    </row>
    <row r="4" spans="1:11">
      <c r="A4" s="11" t="s">
        <v>86</v>
      </c>
      <c r="B4" s="11" t="s">
        <v>87</v>
      </c>
      <c r="C4" s="11" t="s">
        <v>88</v>
      </c>
      <c r="D4" s="11" t="s">
        <v>89</v>
      </c>
      <c r="E4" s="11" t="s">
        <v>90</v>
      </c>
      <c r="F4" s="11" t="s">
        <v>44</v>
      </c>
      <c r="G4" s="11" t="s">
        <v>65</v>
      </c>
      <c r="H4" s="11" t="s">
        <v>52</v>
      </c>
      <c r="I4" s="11">
        <v>0.25</v>
      </c>
      <c r="J4" s="12">
        <v>250</v>
      </c>
      <c r="K4" s="12"/>
    </row>
    <row r="5" spans="1:11">
      <c r="A5" s="11" t="s">
        <v>86</v>
      </c>
      <c r="B5" s="11" t="s">
        <v>87</v>
      </c>
      <c r="C5" s="11" t="s">
        <v>88</v>
      </c>
      <c r="D5" s="11" t="s">
        <v>89</v>
      </c>
      <c r="E5" s="11" t="s">
        <v>90</v>
      </c>
      <c r="F5" s="11" t="s">
        <v>44</v>
      </c>
      <c r="G5" s="11" t="s">
        <v>65</v>
      </c>
      <c r="H5" s="11" t="s">
        <v>27</v>
      </c>
      <c r="I5" s="11">
        <v>0.25</v>
      </c>
      <c r="J5" s="12">
        <v>250</v>
      </c>
      <c r="K5" s="12"/>
    </row>
    <row r="6" spans="1:11">
      <c r="A6" s="11" t="s">
        <v>91</v>
      </c>
      <c r="B6" s="11" t="s">
        <v>87</v>
      </c>
      <c r="C6" s="11" t="s">
        <v>92</v>
      </c>
      <c r="D6" s="11" t="s">
        <v>93</v>
      </c>
      <c r="E6" s="11" t="s">
        <v>94</v>
      </c>
      <c r="F6" s="11" t="s">
        <v>45</v>
      </c>
      <c r="G6" s="11" t="s">
        <v>67</v>
      </c>
      <c r="H6" s="11" t="s">
        <v>53</v>
      </c>
      <c r="I6" s="11">
        <v>0.25</v>
      </c>
      <c r="J6" s="12">
        <v>500</v>
      </c>
      <c r="K6" s="12"/>
    </row>
    <row r="7" spans="1:11">
      <c r="A7" s="11" t="s">
        <v>91</v>
      </c>
      <c r="B7" s="11" t="s">
        <v>87</v>
      </c>
      <c r="C7" s="11" t="s">
        <v>92</v>
      </c>
      <c r="D7" s="11" t="s">
        <v>93</v>
      </c>
      <c r="E7" s="11" t="s">
        <v>94</v>
      </c>
      <c r="F7" s="11" t="s">
        <v>45</v>
      </c>
      <c r="G7" s="11" t="s">
        <v>67</v>
      </c>
      <c r="H7" s="11" t="s">
        <v>54</v>
      </c>
      <c r="I7" s="11">
        <v>0.25</v>
      </c>
      <c r="J7" s="12">
        <v>500</v>
      </c>
      <c r="K7" s="12"/>
    </row>
    <row r="8" spans="1:11">
      <c r="A8" s="11" t="s">
        <v>91</v>
      </c>
      <c r="B8" s="11" t="s">
        <v>87</v>
      </c>
      <c r="C8" s="11" t="s">
        <v>92</v>
      </c>
      <c r="D8" s="11" t="s">
        <v>93</v>
      </c>
      <c r="E8" s="11" t="s">
        <v>94</v>
      </c>
      <c r="F8" s="11" t="s">
        <v>48</v>
      </c>
      <c r="G8" s="11" t="s">
        <v>69</v>
      </c>
      <c r="H8" s="11" t="s">
        <v>53</v>
      </c>
      <c r="I8" s="11">
        <v>0.25</v>
      </c>
      <c r="J8" s="12">
        <v>500</v>
      </c>
      <c r="K8" s="12"/>
    </row>
    <row r="9" spans="1:11">
      <c r="A9" s="11" t="s">
        <v>91</v>
      </c>
      <c r="B9" s="11" t="s">
        <v>87</v>
      </c>
      <c r="C9" s="11" t="s">
        <v>92</v>
      </c>
      <c r="D9" s="11" t="s">
        <v>93</v>
      </c>
      <c r="E9" s="11" t="s">
        <v>94</v>
      </c>
      <c r="F9" s="11" t="s">
        <v>48</v>
      </c>
      <c r="G9" s="11" t="s">
        <v>69</v>
      </c>
      <c r="H9" s="11" t="s">
        <v>54</v>
      </c>
      <c r="I9" s="11">
        <v>0.25</v>
      </c>
      <c r="J9" s="12">
        <v>500</v>
      </c>
      <c r="K9" s="12"/>
    </row>
    <row r="10" spans="1:11">
      <c r="A10" s="11" t="s">
        <v>95</v>
      </c>
      <c r="B10" s="11" t="s">
        <v>96</v>
      </c>
      <c r="C10" s="11" t="s">
        <v>97</v>
      </c>
      <c r="D10" s="11" t="s">
        <v>98</v>
      </c>
      <c r="E10" s="11" t="s">
        <v>99</v>
      </c>
      <c r="F10" s="11" t="s">
        <v>45</v>
      </c>
      <c r="G10" s="11" t="s">
        <v>66</v>
      </c>
      <c r="H10" s="11" t="s">
        <v>56</v>
      </c>
      <c r="I10" s="11">
        <v>0.25</v>
      </c>
      <c r="J10" s="12">
        <v>750</v>
      </c>
      <c r="K10" s="12"/>
    </row>
    <row r="11" spans="1:11">
      <c r="A11" s="11" t="s">
        <v>95</v>
      </c>
      <c r="B11" s="11" t="s">
        <v>96</v>
      </c>
      <c r="C11" s="11" t="s">
        <v>97</v>
      </c>
      <c r="D11" s="11" t="s">
        <v>98</v>
      </c>
      <c r="E11" s="11" t="s">
        <v>99</v>
      </c>
      <c r="F11" s="11" t="s">
        <v>45</v>
      </c>
      <c r="G11" s="11" t="s">
        <v>66</v>
      </c>
      <c r="H11" s="11" t="s">
        <v>57</v>
      </c>
      <c r="I11" s="11">
        <v>0.25</v>
      </c>
      <c r="J11" s="12">
        <v>750</v>
      </c>
      <c r="K11" s="12"/>
    </row>
    <row r="12" spans="1:11">
      <c r="A12" s="11" t="s">
        <v>95</v>
      </c>
      <c r="B12" s="11" t="s">
        <v>96</v>
      </c>
      <c r="C12" s="11" t="s">
        <v>97</v>
      </c>
      <c r="D12" s="11" t="s">
        <v>98</v>
      </c>
      <c r="E12" s="11" t="s">
        <v>99</v>
      </c>
      <c r="F12" s="11" t="s">
        <v>50</v>
      </c>
      <c r="G12" s="11" t="s">
        <v>70</v>
      </c>
      <c r="H12" s="11" t="s">
        <v>56</v>
      </c>
      <c r="I12" s="11">
        <v>0.25</v>
      </c>
      <c r="J12" s="12">
        <v>750</v>
      </c>
      <c r="K12" s="12"/>
    </row>
    <row r="13" spans="1:11">
      <c r="A13" s="11" t="s">
        <v>95</v>
      </c>
      <c r="B13" s="11" t="s">
        <v>96</v>
      </c>
      <c r="C13" s="11" t="s">
        <v>97</v>
      </c>
      <c r="D13" s="11" t="s">
        <v>98</v>
      </c>
      <c r="E13" s="11" t="s">
        <v>99</v>
      </c>
      <c r="F13" s="11" t="s">
        <v>50</v>
      </c>
      <c r="G13" s="11" t="s">
        <v>70</v>
      </c>
      <c r="H13" s="11" t="s">
        <v>57</v>
      </c>
      <c r="I13" s="11">
        <v>0.25</v>
      </c>
      <c r="J13" s="12">
        <v>750</v>
      </c>
      <c r="K13" s="12"/>
    </row>
    <row r="14" spans="1:11">
      <c r="A14" s="11" t="s">
        <v>100</v>
      </c>
      <c r="B14" s="11" t="s">
        <v>101</v>
      </c>
      <c r="C14" s="11" t="s">
        <v>102</v>
      </c>
      <c r="D14" s="11" t="s">
        <v>103</v>
      </c>
      <c r="E14" s="11" t="s">
        <v>104</v>
      </c>
      <c r="F14" s="11" t="s">
        <v>46</v>
      </c>
      <c r="G14" s="11" t="s">
        <v>34</v>
      </c>
      <c r="H14" s="11" t="s">
        <v>58</v>
      </c>
      <c r="I14" s="11">
        <v>0.125</v>
      </c>
      <c r="J14" s="12">
        <v>500</v>
      </c>
      <c r="K14" s="12"/>
    </row>
    <row r="15" spans="1:11">
      <c r="A15" s="11" t="s">
        <v>100</v>
      </c>
      <c r="B15" s="11" t="s">
        <v>101</v>
      </c>
      <c r="C15" s="11" t="s">
        <v>102</v>
      </c>
      <c r="D15" s="11" t="s">
        <v>103</v>
      </c>
      <c r="E15" s="11" t="s">
        <v>104</v>
      </c>
      <c r="F15" s="11" t="s">
        <v>46</v>
      </c>
      <c r="G15" s="11" t="s">
        <v>34</v>
      </c>
      <c r="H15" s="11" t="s">
        <v>59</v>
      </c>
      <c r="I15" s="11">
        <v>0.125</v>
      </c>
      <c r="J15" s="12">
        <v>500</v>
      </c>
      <c r="K15" s="12"/>
    </row>
    <row r="16" spans="1:11">
      <c r="A16" s="11" t="s">
        <v>100</v>
      </c>
      <c r="B16" s="11" t="s">
        <v>101</v>
      </c>
      <c r="C16" s="11" t="s">
        <v>102</v>
      </c>
      <c r="D16" s="11" t="s">
        <v>103</v>
      </c>
      <c r="E16" s="11" t="s">
        <v>104</v>
      </c>
      <c r="F16" s="11" t="s">
        <v>46</v>
      </c>
      <c r="G16" s="11" t="s">
        <v>34</v>
      </c>
      <c r="H16" s="11" t="s">
        <v>60</v>
      </c>
      <c r="I16" s="11">
        <v>0.125</v>
      </c>
      <c r="J16" s="12">
        <v>500</v>
      </c>
      <c r="K16" s="12"/>
    </row>
    <row r="17" spans="1:11">
      <c r="A17" s="49" t="s">
        <v>100</v>
      </c>
      <c r="B17" s="11" t="s">
        <v>101</v>
      </c>
      <c r="C17" s="11" t="s">
        <v>102</v>
      </c>
      <c r="D17" s="11" t="s">
        <v>103</v>
      </c>
      <c r="E17" s="11" t="s">
        <v>104</v>
      </c>
      <c r="F17" s="11" t="s">
        <v>46</v>
      </c>
      <c r="G17" s="11" t="s">
        <v>34</v>
      </c>
      <c r="H17" s="11" t="s">
        <v>62</v>
      </c>
      <c r="I17" s="11">
        <v>0.125</v>
      </c>
      <c r="J17" s="12">
        <v>500</v>
      </c>
      <c r="K17" s="12"/>
    </row>
    <row r="18" spans="1:11">
      <c r="A18" s="11" t="s">
        <v>100</v>
      </c>
      <c r="B18" s="11" t="s">
        <v>101</v>
      </c>
      <c r="C18" s="11" t="s">
        <v>102</v>
      </c>
      <c r="D18" s="11" t="s">
        <v>103</v>
      </c>
      <c r="E18" s="11" t="s">
        <v>104</v>
      </c>
      <c r="F18" s="11" t="s">
        <v>47</v>
      </c>
      <c r="G18" s="11" t="s">
        <v>68</v>
      </c>
      <c r="H18" s="11" t="s">
        <v>58</v>
      </c>
      <c r="I18" s="11">
        <v>0.125</v>
      </c>
      <c r="J18" s="12">
        <v>500</v>
      </c>
      <c r="K18" s="12"/>
    </row>
    <row r="19" spans="1:11">
      <c r="A19" s="11" t="s">
        <v>100</v>
      </c>
      <c r="B19" s="11" t="s">
        <v>101</v>
      </c>
      <c r="C19" s="11" t="s">
        <v>102</v>
      </c>
      <c r="D19" s="11" t="s">
        <v>103</v>
      </c>
      <c r="E19" s="11" t="s">
        <v>104</v>
      </c>
      <c r="F19" s="11" t="s">
        <v>47</v>
      </c>
      <c r="G19" s="11" t="s">
        <v>68</v>
      </c>
      <c r="H19" s="11" t="s">
        <v>59</v>
      </c>
      <c r="I19" s="11">
        <v>0.125</v>
      </c>
      <c r="J19" s="12">
        <v>500</v>
      </c>
      <c r="K19" s="12"/>
    </row>
    <row r="20" spans="1:11">
      <c r="A20" s="11" t="s">
        <v>100</v>
      </c>
      <c r="B20" s="11" t="s">
        <v>101</v>
      </c>
      <c r="C20" s="11" t="s">
        <v>102</v>
      </c>
      <c r="D20" s="11" t="s">
        <v>103</v>
      </c>
      <c r="E20" s="11" t="s">
        <v>104</v>
      </c>
      <c r="F20" s="11" t="s">
        <v>47</v>
      </c>
      <c r="G20" s="11" t="s">
        <v>68</v>
      </c>
      <c r="H20" s="11" t="s">
        <v>60</v>
      </c>
      <c r="I20" s="11">
        <v>0.125</v>
      </c>
      <c r="J20" s="12">
        <v>500</v>
      </c>
      <c r="K20" s="12"/>
    </row>
    <row r="21" spans="1:11">
      <c r="A21" s="11" t="s">
        <v>100</v>
      </c>
      <c r="B21" s="11" t="s">
        <v>101</v>
      </c>
      <c r="C21" s="11" t="s">
        <v>102</v>
      </c>
      <c r="D21" s="11" t="s">
        <v>103</v>
      </c>
      <c r="E21" s="11" t="s">
        <v>104</v>
      </c>
      <c r="F21" s="11" t="s">
        <v>47</v>
      </c>
      <c r="G21" s="11" t="s">
        <v>68</v>
      </c>
      <c r="H21" s="11" t="s">
        <v>62</v>
      </c>
      <c r="I21" s="11">
        <v>0.125</v>
      </c>
      <c r="J21" s="12">
        <v>500</v>
      </c>
      <c r="K21" s="12"/>
    </row>
    <row r="22" spans="1:11">
      <c r="A22" s="11" t="s">
        <v>105</v>
      </c>
      <c r="B22" s="11" t="s">
        <v>101</v>
      </c>
      <c r="C22" s="11" t="s">
        <v>106</v>
      </c>
      <c r="D22" s="11" t="s">
        <v>107</v>
      </c>
      <c r="E22" s="11" t="s">
        <v>108</v>
      </c>
      <c r="F22" s="11" t="s">
        <v>49</v>
      </c>
      <c r="G22" s="11" t="s">
        <v>35</v>
      </c>
      <c r="H22" s="11" t="s">
        <v>55</v>
      </c>
      <c r="I22" s="11">
        <v>0.33333333333333298</v>
      </c>
      <c r="J22" s="12">
        <v>1666.6667</v>
      </c>
      <c r="K22" s="12"/>
    </row>
    <row r="23" spans="1:11">
      <c r="A23" s="11" t="s">
        <v>105</v>
      </c>
      <c r="B23" s="11" t="s">
        <v>101</v>
      </c>
      <c r="C23" s="11" t="s">
        <v>106</v>
      </c>
      <c r="D23" s="11" t="s">
        <v>107</v>
      </c>
      <c r="E23" s="11" t="s">
        <v>108</v>
      </c>
      <c r="F23" s="11" t="s">
        <v>49</v>
      </c>
      <c r="G23" s="11" t="s">
        <v>35</v>
      </c>
      <c r="H23" s="11" t="s">
        <v>61</v>
      </c>
      <c r="I23" s="11">
        <v>0.33333333333333298</v>
      </c>
      <c r="J23" s="12">
        <v>1666.6667</v>
      </c>
      <c r="K23" s="12"/>
    </row>
    <row r="24" spans="1:11">
      <c r="A24" s="11" t="s">
        <v>105</v>
      </c>
      <c r="B24" s="11" t="s">
        <v>101</v>
      </c>
      <c r="C24" s="11" t="s">
        <v>106</v>
      </c>
      <c r="D24" s="11" t="s">
        <v>107</v>
      </c>
      <c r="E24" s="11" t="s">
        <v>108</v>
      </c>
      <c r="F24" s="11" t="s">
        <v>49</v>
      </c>
      <c r="G24" s="11" t="s">
        <v>35</v>
      </c>
      <c r="H24" s="11" t="s">
        <v>28</v>
      </c>
      <c r="I24" s="11">
        <v>0.33333333333333298</v>
      </c>
      <c r="J24" s="12">
        <v>1666.6667</v>
      </c>
      <c r="K24" s="12"/>
    </row>
  </sheetData>
  <phoneticPr fontId="3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Key</vt:lpstr>
      <vt:lpstr>HC Totals</vt:lpstr>
      <vt:lpstr>RAC Totals</vt:lpstr>
      <vt:lpstr>RAC Award Numbers</vt:lpstr>
      <vt:lpstr>RAC Spending %</vt:lpstr>
      <vt:lpstr>RAC Summary Table</vt:lpstr>
      <vt:lpstr>HC Spending %</vt:lpstr>
      <vt:lpstr>Analysis_Data</vt:lpstr>
      <vt:lpstr>Analysis_Data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Carter James</cp:lastModifiedBy>
  <cp:lastPrinted>2007-04-17T13:01:43Z</cp:lastPrinted>
  <dcterms:created xsi:type="dcterms:W3CDTF">2006-02-22T09:35:34Z</dcterms:created>
  <dcterms:modified xsi:type="dcterms:W3CDTF">2017-07-03T10:59:02Z</dcterms:modified>
</cp:coreProperties>
</file>